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10" yWindow="75" windowWidth="13200" windowHeight="9150" activeTab="0"/>
  </bookViews>
  <sheets>
    <sheet name="Start list" sheetId="1" r:id="rId1"/>
    <sheet name="E2-Start" sheetId="2" r:id="rId2"/>
    <sheet name="E1" sheetId="3" r:id="rId3"/>
    <sheet name="E2" sheetId="4" r:id="rId4"/>
    <sheet name="E3" sheetId="5" r:id="rId5"/>
    <sheet name="E4" sheetId="6" r:id="rId6"/>
    <sheet name="after1st" sheetId="7" r:id="rId7"/>
    <sheet name="after2nd" sheetId="8" r:id="rId8"/>
    <sheet name="after3rd" sheetId="9" r:id="rId9"/>
    <sheet name="after 4th total" sheetId="10" r:id="rId10"/>
    <sheet name="PR" sheetId="11" r:id="rId11"/>
    <sheet name="GC" sheetId="12" r:id="rId12"/>
    <sheet name="Payroll" sheetId="13" r:id="rId13"/>
  </sheets>
  <definedNames/>
  <calcPr fullCalcOnLoad="1"/>
</workbook>
</file>

<file path=xl/sharedStrings.xml><?xml version="1.0" encoding="utf-8"?>
<sst xmlns="http://schemas.openxmlformats.org/spreadsheetml/2006/main" count="8055" uniqueCount="442">
  <si>
    <t>POŘ.</t>
  </si>
  <si>
    <t>ST.Č.</t>
  </si>
  <si>
    <t>KÓD UCI</t>
  </si>
  <si>
    <t>PŘÍJMENÍ A JMÉNO</t>
  </si>
  <si>
    <t>KLUB</t>
  </si>
  <si>
    <t>LICENCE</t>
  </si>
  <si>
    <t>BODY/ČAS</t>
  </si>
  <si>
    <t>KOLA +/- / ZTRÁTA</t>
  </si>
  <si>
    <t>Rank</t>
  </si>
  <si>
    <t>Race no.</t>
  </si>
  <si>
    <t>UCI code</t>
  </si>
  <si>
    <t>Surname and name</t>
  </si>
  <si>
    <t>Licence</t>
  </si>
  <si>
    <t>Points/Time</t>
  </si>
  <si>
    <t>Laps +/- / GAP</t>
  </si>
  <si>
    <t>Group</t>
  </si>
  <si>
    <t>DRUŽSTVO</t>
  </si>
  <si>
    <t>BONIFIKACE</t>
  </si>
  <si>
    <t>Bonification</t>
  </si>
  <si>
    <t>Legend: / DNF Did Not Finish - nedokončil / DNS Did Not Start - nestartoval / DSQ Disqualified - diskvalifikován / REL Relegated - odvolán</t>
  </si>
  <si>
    <t>Průměrná rychlost / Average Speed: km/h</t>
  </si>
  <si>
    <t>Startovní listina / Start list</t>
  </si>
  <si>
    <t>TJ FAVORIT BRNO</t>
  </si>
  <si>
    <t>Team</t>
  </si>
  <si>
    <t>Místo konání / Place: Lanškroun</t>
  </si>
  <si>
    <t>KC KOOPERATIVA SG JABLONEC n.N</t>
  </si>
  <si>
    <t>DUKLA  PRAHA</t>
  </si>
  <si>
    <t>C</t>
  </si>
  <si>
    <t>J</t>
  </si>
  <si>
    <t>KAT</t>
  </si>
  <si>
    <t>Cat</t>
  </si>
  <si>
    <t>JUNIOŘI   / JUNIORS</t>
  </si>
  <si>
    <t>Délka / Distance:  272 km</t>
  </si>
  <si>
    <t>AUTHOR TEAM STUPNO</t>
  </si>
  <si>
    <t>CZE19930320</t>
  </si>
  <si>
    <t>SVOBODA Tomáš</t>
  </si>
  <si>
    <t>MAPEI CYKLO KAŇKOVSKÝ</t>
  </si>
  <si>
    <t>CZE19920314</t>
  </si>
  <si>
    <t>KYSEL Ondřej</t>
  </si>
  <si>
    <t>TEAM HAMBURG</t>
  </si>
  <si>
    <t>GER19920413</t>
  </si>
  <si>
    <t>KONERT Jan</t>
  </si>
  <si>
    <t>GER19930120</t>
  </si>
  <si>
    <t>LEHMANN Julian</t>
  </si>
  <si>
    <t>CZE19930630</t>
  </si>
  <si>
    <t>ZECHMEISTER Tomáš</t>
  </si>
  <si>
    <t>J*</t>
  </si>
  <si>
    <t>GER19931212</t>
  </si>
  <si>
    <t>NABROTZKY Max</t>
  </si>
  <si>
    <t>GER19931128</t>
  </si>
  <si>
    <t>Com.no.: 1/22</t>
  </si>
  <si>
    <t>24. ročník mezinárodního závodu juniorů / 24th international competition of juniors</t>
  </si>
  <si>
    <t>Datum / Date: 30.7. - 1.8. 2010</t>
  </si>
  <si>
    <t>R E G I O N E M   O R L I C K A   L A N Š K R O U N   2 0 1 0</t>
  </si>
  <si>
    <t>RSC Cottbus-Brandenburg</t>
  </si>
  <si>
    <t>UKR19930913</t>
  </si>
  <si>
    <t>BRA043875-11</t>
  </si>
  <si>
    <t>BRA171593-11</t>
  </si>
  <si>
    <t>BRA134052-11</t>
  </si>
  <si>
    <t>BRA042431-11</t>
  </si>
  <si>
    <t>BRA042279-11</t>
  </si>
  <si>
    <t>BRA043828-11</t>
  </si>
  <si>
    <t>BRA186100-11</t>
  </si>
  <si>
    <t>VASYLIV Juri</t>
  </si>
  <si>
    <t>PLARRE Mathias</t>
  </si>
  <si>
    <t>STIER Maximilian</t>
  </si>
  <si>
    <t>BORMANN Maximilian</t>
  </si>
  <si>
    <t>RÄMISCH Toni</t>
  </si>
  <si>
    <t>BUBNER Kevin</t>
  </si>
  <si>
    <t>MENZEL Bastian</t>
  </si>
  <si>
    <t>TONSCH Marcus</t>
  </si>
  <si>
    <t>GER19920227</t>
  </si>
  <si>
    <t>GER19931108</t>
  </si>
  <si>
    <t>GER19930501</t>
  </si>
  <si>
    <t>GER19931003</t>
  </si>
  <si>
    <t>GER19931228</t>
  </si>
  <si>
    <t>GER19930616</t>
  </si>
  <si>
    <t>GER19930210</t>
  </si>
  <si>
    <t>TEETZMANN Tosan</t>
  </si>
  <si>
    <t>GER19940809</t>
  </si>
  <si>
    <t>SCHRÖDER Jannis</t>
  </si>
  <si>
    <t>CZE19931004</t>
  </si>
  <si>
    <t>JANKO Martin</t>
  </si>
  <si>
    <t>CK FESO PETŘVALD</t>
  </si>
  <si>
    <t>WHIRLPOOL AUTHOR JUNIOR HK</t>
  </si>
  <si>
    <t>CZE19931107</t>
  </si>
  <si>
    <t>VOLNÝ Vít</t>
  </si>
  <si>
    <t>CZE19921210</t>
  </si>
  <si>
    <t>PECHA Michal</t>
  </si>
  <si>
    <t>CZE19931214</t>
  </si>
  <si>
    <t>KOLÁŘ Pavel</t>
  </si>
  <si>
    <t>SKP DUHA FORT Lanškroun</t>
  </si>
  <si>
    <t>CZE19921229</t>
  </si>
  <si>
    <t>DOLEŽAL Jiří</t>
  </si>
  <si>
    <t>CZE19930119</t>
  </si>
  <si>
    <t>SAS Kryštof</t>
  </si>
  <si>
    <t>NOVATOP - LAPIERRE</t>
  </si>
  <si>
    <t>CZE19930331</t>
  </si>
  <si>
    <t>PETŘEK Michal</t>
  </si>
  <si>
    <t>CZE19930330</t>
  </si>
  <si>
    <t>MARKOS Athanasios</t>
  </si>
  <si>
    <t>CZE19920920</t>
  </si>
  <si>
    <t>KRATOCHVÍL Radek</t>
  </si>
  <si>
    <t>CZE19931222</t>
  </si>
  <si>
    <t>MAREK Michal</t>
  </si>
  <si>
    <t>CZE19920527</t>
  </si>
  <si>
    <t>ZAJÍČEK Jakub</t>
  </si>
  <si>
    <t>CZE19920510</t>
  </si>
  <si>
    <t>MALKOVSKÝ Michal</t>
  </si>
  <si>
    <t>TJ KOVO PRAHA</t>
  </si>
  <si>
    <t>CZE19930212</t>
  </si>
  <si>
    <t>ŠIRC Matěj</t>
  </si>
  <si>
    <t>CZE19920104</t>
  </si>
  <si>
    <t>KOUDELA Tomáš</t>
  </si>
  <si>
    <t>CZE19920630</t>
  </si>
  <si>
    <t>CETKOVSKÝ Martin</t>
  </si>
  <si>
    <t>CZE19920422</t>
  </si>
  <si>
    <t>PAPEŽ Vojtěch</t>
  </si>
  <si>
    <t>CYKLO TEAM BUDVAR TÁBOR</t>
  </si>
  <si>
    <t>CZE19920411</t>
  </si>
  <si>
    <t>VOPÁLKA Pavel</t>
  </si>
  <si>
    <t>CZE19930209</t>
  </si>
  <si>
    <t>CZE19930512</t>
  </si>
  <si>
    <t>RYBÍN Ondřej</t>
  </si>
  <si>
    <t>CZE19930114</t>
  </si>
  <si>
    <t>NIPL Vojtěch</t>
  </si>
  <si>
    <t>TJ STADION LOUNY</t>
  </si>
  <si>
    <t>CZE19920809</t>
  </si>
  <si>
    <t>BOROŠ Michael</t>
  </si>
  <si>
    <t>CZE19931215</t>
  </si>
  <si>
    <t>SKÁLA Jakub</t>
  </si>
  <si>
    <t>CZE19920717</t>
  </si>
  <si>
    <t>OHŘÁL Adam</t>
  </si>
  <si>
    <t>CZE19920926</t>
  </si>
  <si>
    <t>VEČEŘA Jakub</t>
  </si>
  <si>
    <t>CZE19920229</t>
  </si>
  <si>
    <t>JEDLIČKA Patrik</t>
  </si>
  <si>
    <t>CZE19930123</t>
  </si>
  <si>
    <t>KRAUS Jan</t>
  </si>
  <si>
    <t>CZE19920713</t>
  </si>
  <si>
    <t>VRÁŽEL Viktor</t>
  </si>
  <si>
    <t>TJ ZČE CYKLISTIKA PLZEŇ</t>
  </si>
  <si>
    <t>CZE19930619</t>
  </si>
  <si>
    <t>HAMPL Petr</t>
  </si>
  <si>
    <t>CZE19930122</t>
  </si>
  <si>
    <t>ŽNIVA Ondřej</t>
  </si>
  <si>
    <t>SCOTT CYCLING TEAM KOLÍN</t>
  </si>
  <si>
    <t>CZE19920611</t>
  </si>
  <si>
    <t>DVORSKÝ David</t>
  </si>
  <si>
    <t>CZE19930710</t>
  </si>
  <si>
    <t>FIERLA Ondřej</t>
  </si>
  <si>
    <t>CZE19920628</t>
  </si>
  <si>
    <t>VESELÝ Daniel</t>
  </si>
  <si>
    <t>MATOUŠEK Jiří</t>
  </si>
  <si>
    <t>ASO DUKLA  BRNO</t>
  </si>
  <si>
    <t>TUREK Daniel</t>
  </si>
  <si>
    <t>CZE19931013</t>
  </si>
  <si>
    <t>BOHATA Tomáš</t>
  </si>
  <si>
    <t>CZE19930727</t>
  </si>
  <si>
    <t>MAŘÍK Jan</t>
  </si>
  <si>
    <t>CZE19921014</t>
  </si>
  <si>
    <t>DVOŘÁK Tomáš</t>
  </si>
  <si>
    <t>CZE19920106</t>
  </si>
  <si>
    <t>BARTÁK Tomáš</t>
  </si>
  <si>
    <t>LOUVAR Ondřej</t>
  </si>
  <si>
    <t>KC HLINSKO</t>
  </si>
  <si>
    <t>CZE19930811</t>
  </si>
  <si>
    <t>VIKTORIN Václav</t>
  </si>
  <si>
    <t>CK TEAM BIKE BŘEZOVÁ o.s.</t>
  </si>
  <si>
    <t>CZE19930511</t>
  </si>
  <si>
    <t>ČERNÝ Josef</t>
  </si>
  <si>
    <t>CZE19930823</t>
  </si>
  <si>
    <t>CHLUPÁČ Dominik</t>
  </si>
  <si>
    <t>CZE19920728</t>
  </si>
  <si>
    <t>ROČEŇ Patrik</t>
  </si>
  <si>
    <t>CK - SKUTEČ</t>
  </si>
  <si>
    <t>CZE19930403</t>
  </si>
  <si>
    <t>RUGOVAC Denis</t>
  </si>
  <si>
    <t>CZE19931117</t>
  </si>
  <si>
    <t>RABOVSKÝ Martin</t>
  </si>
  <si>
    <t>CZE19920414</t>
  </si>
  <si>
    <t>BLAŽEJ David</t>
  </si>
  <si>
    <t>KL SPORT MOST</t>
  </si>
  <si>
    <t>CZE19930218</t>
  </si>
  <si>
    <t>KOŽUŠNÍK Adam</t>
  </si>
  <si>
    <t>CZE19940906</t>
  </si>
  <si>
    <t>VALEČKA Daniel</t>
  </si>
  <si>
    <t>CZE19940615</t>
  </si>
  <si>
    <t>KUBĚNKA Jan</t>
  </si>
  <si>
    <t>CZE19950531</t>
  </si>
  <si>
    <t>SCHLEGEL Michal</t>
  </si>
  <si>
    <t>CZE19940119</t>
  </si>
  <si>
    <t>KOMÍNEK Jiří</t>
  </si>
  <si>
    <t>CZE19940421</t>
  </si>
  <si>
    <t>CVRKAL Richard</t>
  </si>
  <si>
    <t>DEPRIC Tobias</t>
  </si>
  <si>
    <t>GER19921012</t>
  </si>
  <si>
    <t>CZE19920723</t>
  </si>
  <si>
    <t>SKALICKÝ Pavel</t>
  </si>
  <si>
    <t>SK ŽAMBERK TESSUTI SPORT</t>
  </si>
  <si>
    <t>18735</t>
  </si>
  <si>
    <t>CZE19930131</t>
  </si>
  <si>
    <t>JOB Robin</t>
  </si>
  <si>
    <t>7217</t>
  </si>
  <si>
    <t>CZE19940724</t>
  </si>
  <si>
    <t>VEČEŘA Michal</t>
  </si>
  <si>
    <t>19067</t>
  </si>
  <si>
    <t>CZE19920202</t>
  </si>
  <si>
    <t>SMOLA Lukáš</t>
  </si>
  <si>
    <t>CK WINDOOR´S Příbram</t>
  </si>
  <si>
    <t>17476</t>
  </si>
  <si>
    <t>UKR19920210</t>
  </si>
  <si>
    <t>VOLOVOD Dmytro</t>
  </si>
  <si>
    <t xml:space="preserve">ISD DONETSK </t>
  </si>
  <si>
    <t>I, IV</t>
  </si>
  <si>
    <t>III</t>
  </si>
  <si>
    <t>rychlostní</t>
  </si>
  <si>
    <t>ehs</t>
  </si>
  <si>
    <t>cj</t>
  </si>
  <si>
    <t>vs</t>
  </si>
  <si>
    <t>počet závodíků / num. of riders: 73</t>
  </si>
  <si>
    <t>BUDVAR</t>
  </si>
  <si>
    <t>MAPEI</t>
  </si>
  <si>
    <t>SCOTT</t>
  </si>
  <si>
    <t>DUKLA</t>
  </si>
  <si>
    <t>FAVORIT</t>
  </si>
  <si>
    <t>COTTBUS</t>
  </si>
  <si>
    <t>HAMBURG</t>
  </si>
  <si>
    <t>LANŠKROUN</t>
  </si>
  <si>
    <t>PETŘVALD</t>
  </si>
  <si>
    <t>MIX LOUNY</t>
  </si>
  <si>
    <t>Pořadí mechanických vozidel / Order of mechanic vehicles</t>
  </si>
  <si>
    <t>bílý / white</t>
  </si>
  <si>
    <t>puntíkatý / dotted</t>
  </si>
  <si>
    <t>zelený / green</t>
  </si>
  <si>
    <t>žlutý / yellow</t>
  </si>
  <si>
    <t>DNF</t>
  </si>
  <si>
    <t>51.</t>
  </si>
  <si>
    <t>61.</t>
  </si>
  <si>
    <t>60.</t>
  </si>
  <si>
    <t>59.</t>
  </si>
  <si>
    <t>52.</t>
  </si>
  <si>
    <t>58.</t>
  </si>
  <si>
    <t>55.</t>
  </si>
  <si>
    <t>57.</t>
  </si>
  <si>
    <t>56.</t>
  </si>
  <si>
    <t>54.</t>
  </si>
  <si>
    <t>22.</t>
  </si>
  <si>
    <t>53.</t>
  </si>
  <si>
    <t>50.</t>
  </si>
  <si>
    <t>49.</t>
  </si>
  <si>
    <t>41.</t>
  </si>
  <si>
    <t>48.</t>
  </si>
  <si>
    <t>43.</t>
  </si>
  <si>
    <t>47.</t>
  </si>
  <si>
    <t>46.</t>
  </si>
  <si>
    <t>45.</t>
  </si>
  <si>
    <t>12.</t>
  </si>
  <si>
    <t>44.</t>
  </si>
  <si>
    <t>34.</t>
  </si>
  <si>
    <t>30.</t>
  </si>
  <si>
    <t>42.</t>
  </si>
  <si>
    <t>40.</t>
  </si>
  <si>
    <t>39.</t>
  </si>
  <si>
    <t>9.</t>
  </si>
  <si>
    <t>38.</t>
  </si>
  <si>
    <t>37.</t>
  </si>
  <si>
    <t>32.</t>
  </si>
  <si>
    <t>36.</t>
  </si>
  <si>
    <t>35.</t>
  </si>
  <si>
    <t>20.</t>
  </si>
  <si>
    <t>33.</t>
  </si>
  <si>
    <t>5.</t>
  </si>
  <si>
    <t>31.</t>
  </si>
  <si>
    <t>2.</t>
  </si>
  <si>
    <t>29.</t>
  </si>
  <si>
    <t>26.</t>
  </si>
  <si>
    <t>28.</t>
  </si>
  <si>
    <t>27.</t>
  </si>
  <si>
    <t>18.</t>
  </si>
  <si>
    <t>25.</t>
  </si>
  <si>
    <t>13.</t>
  </si>
  <si>
    <t>24.</t>
  </si>
  <si>
    <t>21.</t>
  </si>
  <si>
    <t>23.</t>
  </si>
  <si>
    <t>15.</t>
  </si>
  <si>
    <t>19.</t>
  </si>
  <si>
    <t>17.</t>
  </si>
  <si>
    <t>16.</t>
  </si>
  <si>
    <t>7.</t>
  </si>
  <si>
    <t>14.</t>
  </si>
  <si>
    <t>11.</t>
  </si>
  <si>
    <t>3.</t>
  </si>
  <si>
    <t>10.</t>
  </si>
  <si>
    <t>8.</t>
  </si>
  <si>
    <t>6.</t>
  </si>
  <si>
    <t>4.</t>
  </si>
  <si>
    <t>1.</t>
  </si>
  <si>
    <t>Průměrná rychlost / Average Speed:  38,05 km/h</t>
  </si>
  <si>
    <t>penalizace</t>
  </si>
  <si>
    <t>4 etapa</t>
  </si>
  <si>
    <t>3.etapa</t>
  </si>
  <si>
    <t>2. etapa</t>
  </si>
  <si>
    <t>1.etapa</t>
  </si>
  <si>
    <t>JUNIOŘI / JUNIORS</t>
  </si>
  <si>
    <t>Com.no.: 19/22</t>
  </si>
  <si>
    <t>Výsledková listina / Result list</t>
  </si>
  <si>
    <t>1. ET</t>
  </si>
  <si>
    <t>2. ET</t>
  </si>
  <si>
    <t>3. ET</t>
  </si>
  <si>
    <t>4. ET</t>
  </si>
  <si>
    <t>CELKEM</t>
  </si>
  <si>
    <t>Total</t>
  </si>
  <si>
    <t>BODOVACÍ SOUTĚŽ JEDNOTLIVCŮ  /  INDIVIDUAL POINT COMPETITION</t>
  </si>
  <si>
    <t>VRCHAŘSKÁ SOUTĚŽ  /  MOUNTAIN COMPETITION</t>
  </si>
  <si>
    <t>Com.no.: 20/22</t>
  </si>
  <si>
    <t>SLOŽENÍ DRUŽSTVA</t>
  </si>
  <si>
    <t>1.ET .</t>
  </si>
  <si>
    <t>2. ET.</t>
  </si>
  <si>
    <t>3. ET.</t>
  </si>
  <si>
    <t>4. ET.</t>
  </si>
  <si>
    <t>CELKOVĚ</t>
  </si>
  <si>
    <t>ZTRÁTA</t>
  </si>
  <si>
    <t>Composition of group</t>
  </si>
  <si>
    <t>1st st</t>
  </si>
  <si>
    <t>2nd st.</t>
  </si>
  <si>
    <t>3rd st.</t>
  </si>
  <si>
    <t>4th st.</t>
  </si>
  <si>
    <t>Overall</t>
  </si>
  <si>
    <t>Gap</t>
  </si>
  <si>
    <t>SOUTĚŽ DRUŽSTEV  /  GROUP COMPETITION</t>
  </si>
  <si>
    <t>Com.no.: 21/22</t>
  </si>
  <si>
    <t>Com.no.: 22/22</t>
  </si>
  <si>
    <t>V Ý P L A T N Í   L I S T I N A  /   P A Y R O L L</t>
  </si>
  <si>
    <t>ZA ETAPU / PER STAGE</t>
  </si>
  <si>
    <t xml:space="preserve">PODPIS </t>
  </si>
  <si>
    <t>ETAPA / Stage</t>
  </si>
  <si>
    <t>TOTAL</t>
  </si>
  <si>
    <t>Signature</t>
  </si>
  <si>
    <t>1.  /  1st</t>
  </si>
  <si>
    <t>2. / 2nd</t>
  </si>
  <si>
    <t>3. / 3.rd</t>
  </si>
  <si>
    <t>4. / 4th</t>
  </si>
  <si>
    <t>TOTAL 1</t>
  </si>
  <si>
    <t>TOTAL 2</t>
  </si>
  <si>
    <t>CELKEM / SUMMARY</t>
  </si>
  <si>
    <t>ZA DRES / PER JERSEY</t>
  </si>
  <si>
    <t>CELKOVÉ UMÍSTĚNÍ / OVERALL STANDING</t>
  </si>
  <si>
    <t>Sprinterská prémie / Sprint premie</t>
  </si>
  <si>
    <t>1. / 1st</t>
  </si>
  <si>
    <t>Sdělení sboru rozhodčích / Communique of jury</t>
  </si>
  <si>
    <t>C E N Y   2 0 1 0   /   P R I Z E   L I S T   2 0 1 0</t>
  </si>
  <si>
    <t>Datum / Date: 30. 7. - 1. 8. 2010</t>
  </si>
  <si>
    <t>Datum / Date: 30. 7. 2010</t>
  </si>
  <si>
    <t xml:space="preserve">R E G I O N E M   O R L I C K A   L A N Š K R O U N   2 0 1 0 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</si>
  <si>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</si>
  <si>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</si>
  <si>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</si>
  <si>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</si>
  <si>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</si>
  <si>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</si>
  <si>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</si>
  <si>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</si>
  <si>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</si>
  <si>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</si>
  <si>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1. etapa / 1st stage</t>
  </si>
  <si>
    <t>Com.no.: 3/22</t>
  </si>
  <si>
    <t>Com.no.: 5/22</t>
  </si>
  <si>
    <t>Délka / Distance:  77 km</t>
  </si>
  <si>
    <t>Nositelé trikotů pro druhou etapu / Jersey holders for the second etape</t>
  </si>
  <si>
    <t>CYKLO TEAM BUDVAR TÁBOR, TJ ZČE CYKLISTIKA PLZEŇ, AUTHOR TEAM STUPNO</t>
  </si>
  <si>
    <t>ISD DONETSK, RSC Cottbus-Brandenburg</t>
  </si>
  <si>
    <t>DUKLA  PRAHA, WHIRLPOOL AUTHOR JUNIOR HK</t>
  </si>
  <si>
    <t>TJ FAVORIT BRNO, ASO DUKLA  BRNO, TJ KOVO PRAHA</t>
  </si>
  <si>
    <t>SKP DUHA FORT Lanškroun, CK - SKUTEČ, SK ŽAMBERK TESSUTI SPORT</t>
  </si>
  <si>
    <t>TJ STADION LOUNY, NOVATOP - LAPIERRE, CK TEAM BIKE BŘEZOVÁ o.s., KL SPORT MOST, CK WINDOOR´S Příbram</t>
  </si>
  <si>
    <t>CK FESO PETŘVALD, KC HLINSKO</t>
  </si>
  <si>
    <t>SCOTT CYCLING TEAM KOLÍN, KC KOOPERATIVA SG JABLONEC n.N</t>
  </si>
  <si>
    <t>Pádem postiženi/Fall of riders: 4</t>
  </si>
  <si>
    <t>25, 22, 26</t>
  </si>
  <si>
    <t>22, 123, 24</t>
  </si>
  <si>
    <t>Závodníci i mechanická vozidla jsou povinna umožnit průjezd sanitnímu vozu a vozidlu lékaře závodu!</t>
  </si>
  <si>
    <t>Porada vedoucích družstev před třetí etapou 30 minut před startem etapy! Start třetí etapy je přesunut na 14:20!</t>
  </si>
  <si>
    <t>The competitors and the mechanical vehicles are required to allow the passage of the medical vehicle (ambulance) and the doctor's vehicle!</t>
  </si>
  <si>
    <t>The conference of team directors will be realized 30 minutes before start of the third stage! The start of the third stage is relegated to 14:20!</t>
  </si>
  <si>
    <t>počet závodíků / num. of riders: 71</t>
  </si>
  <si>
    <t>Datum / Date: 31. 7. 2010</t>
  </si>
  <si>
    <t>Com.no.: 7/22</t>
  </si>
  <si>
    <t>Délka / Distance:  9,2 km</t>
  </si>
  <si>
    <t>Průměrná rychlost / Average Speed:  40,90 km/h</t>
  </si>
  <si>
    <t>Start/Time</t>
  </si>
  <si>
    <t>START/ČAS</t>
  </si>
  <si>
    <t xml:space="preserve"> po 1. etapě / after 1st stage</t>
  </si>
  <si>
    <t>Startovní listina  / Start list</t>
  </si>
  <si>
    <t>2. etapa / 2nd stage</t>
  </si>
  <si>
    <t>72.</t>
  </si>
  <si>
    <t>ČAS STARTU</t>
  </si>
  <si>
    <t>Start time</t>
  </si>
  <si>
    <t>stopky</t>
  </si>
  <si>
    <t>GAP</t>
  </si>
  <si>
    <t>počet závodíků / num. of riders: 72</t>
  </si>
  <si>
    <t>Průměrná rychlost / Average Speed:  44,44 km/h</t>
  </si>
  <si>
    <t xml:space="preserve"> po 2. etapě / after 2nd stage</t>
  </si>
  <si>
    <t>Com.no.: 9/22</t>
  </si>
  <si>
    <t>Nositelé trikotů pro třetí etapu / Jersey holders for the third etape</t>
  </si>
  <si>
    <t>DNS</t>
  </si>
  <si>
    <t>Délka / Distance:  90 km</t>
  </si>
  <si>
    <t>Nositelé trikotů pro čtvrtou etapu / Jersey holders for the fourth etape</t>
  </si>
  <si>
    <t xml:space="preserve"> po 3. etapě / after 3rd stage</t>
  </si>
  <si>
    <t>Com.no.: 13/22</t>
  </si>
  <si>
    <t>Com.no.: 11/22</t>
  </si>
  <si>
    <t>3. etapa / 3rd stage</t>
  </si>
  <si>
    <t>55, 28, 61</t>
  </si>
  <si>
    <t>No</t>
  </si>
  <si>
    <t>Prize</t>
  </si>
  <si>
    <t>No (Sum)</t>
  </si>
  <si>
    <t>Sum</t>
  </si>
  <si>
    <t>Pádem postiženi/Fall of riders: 42, 72</t>
  </si>
  <si>
    <t>Průměrná rychlost / Average Speed:  37,74 km/h</t>
  </si>
  <si>
    <t>Průměrná rychlost / Average Speed:  39,34 km/h</t>
  </si>
  <si>
    <t>počet závodíků / num. of riders: 64</t>
  </si>
  <si>
    <t>3. / 3rd</t>
  </si>
  <si>
    <t>Com.no.: 15/22</t>
  </si>
  <si>
    <t xml:space="preserve"> po 4. etapě / after 4th stage</t>
  </si>
  <si>
    <t>Com.no.: 17/22</t>
  </si>
  <si>
    <t>4. etapa / 4th stage</t>
  </si>
  <si>
    <t>Datum / Date: 1. 8. 2010</t>
  </si>
  <si>
    <t>46, 54, 13</t>
  </si>
  <si>
    <t>174, 123, 23</t>
  </si>
  <si>
    <t>32, 174, 123</t>
  </si>
  <si>
    <t>Délka / Distance:  95 km</t>
  </si>
  <si>
    <t>Závodníci č. 10 a 32 se trestají podle článku 5.20.1 tabulky trestů pokutou 300 Kč.</t>
  </si>
  <si>
    <t>Riders no 10, 32 are punished by 300 Kč fine according to article 5.20.1 of punishment table.</t>
  </si>
  <si>
    <t>Délka / Distance:  271,2 km</t>
  </si>
  <si>
    <t>Průměrná rychlost / Average Speed:  39,12 km/h</t>
  </si>
  <si>
    <t>Průměrná rychlost / Average Speed: 38,70 km/h</t>
  </si>
  <si>
    <t>Celkové výsledky budou umístěny na webových stránkách www.cyklovysledky.cz</t>
  </si>
  <si>
    <t>Final results will be placed on the website www.cyklovysledky.cz</t>
  </si>
  <si>
    <t>1. etapa</t>
  </si>
  <si>
    <t>3. etapa</t>
  </si>
  <si>
    <t>4. etapa</t>
  </si>
  <si>
    <t>Celkově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</si>
</sst>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:ss;@"/>
    <numFmt numFmtId="165" formatCode="h:mm:ss.00"/>
    <numFmt numFmtId="166" formatCode="h:mm:ss.000"/>
  </numFmts>
  <fonts count="5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b/>
      <i/>
      <sz val="12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20"/>
      <color indexed="8"/>
      <name val="Calibri"/>
      <family val="2"/>
    </font>
    <font>
      <sz val="16"/>
      <color indexed="8"/>
      <name val="Calibri"/>
      <family val="2"/>
    </font>
    <font>
      <sz val="16"/>
      <name val="Calibri"/>
      <family val="2"/>
    </font>
    <font>
      <b/>
      <sz val="16"/>
      <color indexed="55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9"/>
      <name val="Calibri"/>
      <family val="2"/>
    </font>
    <font>
      <sz val="10"/>
      <color indexed="9"/>
      <name val="Calibri"/>
      <family val="2"/>
    </font>
    <font>
      <sz val="11"/>
      <color indexed="9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sz val="7"/>
      <name val="Calibri"/>
      <family val="2"/>
    </font>
    <font>
      <sz val="6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Calibri"/>
      <family val="2"/>
    </font>
    <font>
      <sz val="10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gray0625">
        <fgColor rgb="FFFF0000"/>
        <bgColor theme="0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00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indexed="8"/>
      </top>
      <bottom/>
    </border>
    <border>
      <left/>
      <right/>
      <top/>
      <bottom style="thin">
        <color indexed="8"/>
      </bottom>
    </border>
    <border>
      <left/>
      <right/>
      <top style="hair">
        <color theme="1" tint="0.49998000264167786"/>
      </top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 style="hair">
        <color theme="1" tint="0.49998000264167786"/>
      </bottom>
    </border>
    <border>
      <left/>
      <right/>
      <top style="thin">
        <color indexed="8"/>
      </top>
      <bottom style="hair">
        <color theme="1" tint="0.49998000264167786"/>
      </bottom>
    </border>
    <border>
      <left style="hair">
        <color theme="1" tint="0.49998000264167786"/>
      </left>
      <right/>
      <top style="hair">
        <color theme="1" tint="0.49998000264167786"/>
      </top>
      <bottom style="hair">
        <color theme="1" tint="0.49998000264167786"/>
      </bottom>
    </border>
    <border>
      <left/>
      <right/>
      <top style="hair">
        <color theme="1" tint="0.49998000264167786"/>
      </top>
      <bottom/>
    </border>
    <border>
      <left/>
      <right/>
      <top style="medium">
        <color indexed="8"/>
      </top>
      <bottom style="thin">
        <color indexed="8"/>
      </bottom>
    </border>
    <border>
      <left/>
      <right/>
      <top/>
      <bottom style="hair">
        <color theme="1" tint="0.49998000264167786"/>
      </bottom>
    </border>
    <border>
      <left style="hair">
        <color theme="1" tint="0.49998000264167786"/>
      </left>
      <right style="hair">
        <color theme="1" tint="0.49998000264167786"/>
      </right>
      <top style="hair">
        <color theme="1" tint="0.49998000264167786"/>
      </top>
      <bottom/>
    </border>
    <border>
      <left style="hair">
        <color theme="1" tint="0.49998000264167786"/>
      </left>
      <right style="hair">
        <color theme="1" tint="0.49998000264167786"/>
      </right>
      <top/>
      <bottom/>
    </border>
    <border>
      <left style="hair">
        <color theme="1" tint="0.49998000264167786"/>
      </left>
      <right style="hair">
        <color theme="1" tint="0.49998000264167786"/>
      </right>
      <top/>
      <bottom style="hair">
        <color theme="1" tint="0.49998000264167786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left" vertical="center"/>
    </xf>
    <xf numFmtId="0" fontId="4" fillId="34" borderId="0" xfId="0" applyFont="1" applyFill="1" applyBorder="1" applyAlignment="1">
      <alignment horizontal="center" vertical="center"/>
    </xf>
    <xf numFmtId="165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33" borderId="12" xfId="0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21" fontId="10" fillId="0" borderId="12" xfId="0" applyNumberFormat="1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 applyProtection="1">
      <alignment/>
      <protection/>
    </xf>
    <xf numFmtId="0" fontId="7" fillId="33" borderId="12" xfId="0" applyFont="1" applyFill="1" applyBorder="1" applyAlignment="1">
      <alignment horizontal="left" vertical="center"/>
    </xf>
    <xf numFmtId="0" fontId="10" fillId="33" borderId="12" xfId="0" applyFont="1" applyFill="1" applyBorder="1" applyAlignment="1">
      <alignment horizontal="left" vertical="center"/>
    </xf>
    <xf numFmtId="0" fontId="3" fillId="0" borderId="0" xfId="0" applyFont="1" applyAlignment="1">
      <alignment/>
    </xf>
    <xf numFmtId="0" fontId="57" fillId="35" borderId="0" xfId="0" applyFont="1" applyFill="1" applyAlignment="1">
      <alignment horizontal="center" vertical="center"/>
    </xf>
    <xf numFmtId="164" fontId="4" fillId="0" borderId="13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9" fillId="36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3" fillId="0" borderId="0" xfId="0" applyFont="1" applyBorder="1" applyAlignment="1">
      <alignment/>
    </xf>
    <xf numFmtId="6" fontId="3" fillId="0" borderId="0" xfId="0" applyNumberFormat="1" applyFont="1" applyAlignment="1">
      <alignment horizontal="center"/>
    </xf>
    <xf numFmtId="0" fontId="17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/>
    </xf>
    <xf numFmtId="21" fontId="10" fillId="0" borderId="13" xfId="0" applyNumberFormat="1" applyFont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 vertical="center"/>
    </xf>
    <xf numFmtId="165" fontId="10" fillId="0" borderId="13" xfId="0" applyNumberFormat="1" applyFont="1" applyBorder="1" applyAlignment="1">
      <alignment horizontal="center" vertical="center"/>
    </xf>
    <xf numFmtId="21" fontId="4" fillId="0" borderId="13" xfId="0" applyNumberFormat="1" applyFont="1" applyBorder="1" applyAlignment="1">
      <alignment horizontal="center" vertical="center"/>
    </xf>
    <xf numFmtId="0" fontId="0" fillId="0" borderId="12" xfId="0" applyBorder="1" applyAlignment="1">
      <alignment/>
    </xf>
    <xf numFmtId="165" fontId="10" fillId="0" borderId="12" xfId="0" applyNumberFormat="1" applyFont="1" applyBorder="1" applyAlignment="1">
      <alignment horizontal="center" vertical="center"/>
    </xf>
    <xf numFmtId="21" fontId="10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0" fontId="10" fillId="33" borderId="14" xfId="0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vertical="center"/>
    </xf>
    <xf numFmtId="0" fontId="58" fillId="37" borderId="0" xfId="0" applyFont="1" applyFill="1" applyAlignment="1">
      <alignment horizont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0" borderId="0" xfId="0" applyFont="1" applyAlignment="1">
      <alignment/>
    </xf>
    <xf numFmtId="0" fontId="10" fillId="33" borderId="14" xfId="0" applyFont="1" applyFill="1" applyBorder="1" applyAlignment="1">
      <alignment vertical="center"/>
    </xf>
    <xf numFmtId="0" fontId="20" fillId="0" borderId="13" xfId="0" applyFont="1" applyBorder="1" applyAlignment="1">
      <alignment horizontal="center" vertical="center"/>
    </xf>
    <xf numFmtId="0" fontId="7" fillId="38" borderId="0" xfId="0" applyFont="1" applyFill="1" applyBorder="1" applyAlignment="1">
      <alignment horizontal="center" vertical="center"/>
    </xf>
    <xf numFmtId="0" fontId="21" fillId="38" borderId="14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7" fillId="38" borderId="13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165" fontId="3" fillId="0" borderId="0" xfId="0" applyNumberFormat="1" applyFont="1" applyAlignment="1">
      <alignment/>
    </xf>
    <xf numFmtId="0" fontId="0" fillId="0" borderId="0" xfId="0" applyAlignment="1">
      <alignment horizontal="left"/>
    </xf>
    <xf numFmtId="166" fontId="0" fillId="0" borderId="0" xfId="0" applyNumberFormat="1" applyAlignment="1">
      <alignment/>
    </xf>
    <xf numFmtId="0" fontId="22" fillId="0" borderId="15" xfId="0" applyNumberFormat="1" applyFont="1" applyFill="1" applyBorder="1" applyAlignment="1">
      <alignment horizontal="left" vertical="center"/>
    </xf>
    <xf numFmtId="0" fontId="23" fillId="0" borderId="15" xfId="0" applyNumberFormat="1" applyFont="1" applyFill="1" applyBorder="1" applyAlignment="1">
      <alignment horizontal="center" vertical="center"/>
    </xf>
    <xf numFmtId="21" fontId="3" fillId="0" borderId="15" xfId="0" applyNumberFormat="1" applyFont="1" applyBorder="1" applyAlignment="1">
      <alignment horizontal="center"/>
    </xf>
    <xf numFmtId="21" fontId="20" fillId="0" borderId="15" xfId="0" applyNumberFormat="1" applyFont="1" applyBorder="1" applyAlignment="1">
      <alignment horizontal="center"/>
    </xf>
    <xf numFmtId="0" fontId="0" fillId="0" borderId="0" xfId="46">
      <alignment/>
      <protection/>
    </xf>
    <xf numFmtId="0" fontId="3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4" fillId="0" borderId="0" xfId="46" applyFont="1" applyBorder="1" applyAlignment="1">
      <alignment horizontal="right" vertical="center"/>
      <protection/>
    </xf>
    <xf numFmtId="0" fontId="4" fillId="0" borderId="0" xfId="46" applyFont="1" applyBorder="1" applyAlignment="1">
      <alignment horizontal="left" vertical="center"/>
      <protection/>
    </xf>
    <xf numFmtId="0" fontId="3" fillId="0" borderId="0" xfId="46" applyFont="1">
      <alignment/>
      <protection/>
    </xf>
    <xf numFmtId="0" fontId="5" fillId="33" borderId="10" xfId="46" applyFont="1" applyFill="1" applyBorder="1" applyAlignment="1">
      <alignment horizontal="center" vertical="center"/>
      <protection/>
    </xf>
    <xf numFmtId="0" fontId="7" fillId="33" borderId="0" xfId="46" applyFont="1" applyFill="1" applyBorder="1" applyAlignment="1">
      <alignment horizontal="center" vertical="center"/>
      <protection/>
    </xf>
    <xf numFmtId="0" fontId="6" fillId="33" borderId="11" xfId="46" applyFont="1" applyFill="1" applyBorder="1" applyAlignment="1">
      <alignment horizontal="center" vertical="center"/>
      <protection/>
    </xf>
    <xf numFmtId="0" fontId="6" fillId="33" borderId="0" xfId="46" applyFont="1" applyFill="1" applyBorder="1" applyAlignment="1">
      <alignment horizontal="center" vertical="center"/>
      <protection/>
    </xf>
    <xf numFmtId="0" fontId="7" fillId="33" borderId="13" xfId="46" applyFont="1" applyFill="1" applyBorder="1" applyAlignment="1">
      <alignment horizontal="center" vertical="center"/>
      <protection/>
    </xf>
    <xf numFmtId="1" fontId="24" fillId="0" borderId="15" xfId="46" applyNumberFormat="1" applyFont="1" applyFill="1" applyBorder="1" applyAlignment="1">
      <alignment horizontal="center"/>
      <protection/>
    </xf>
    <xf numFmtId="1" fontId="25" fillId="0" borderId="15" xfId="46" applyNumberFormat="1" applyFont="1" applyFill="1" applyBorder="1" applyAlignment="1">
      <alignment horizontal="center"/>
      <protection/>
    </xf>
    <xf numFmtId="0" fontId="20" fillId="0" borderId="0" xfId="46" applyFont="1">
      <alignment/>
      <protection/>
    </xf>
    <xf numFmtId="0" fontId="3" fillId="0" borderId="12" xfId="46" applyNumberFormat="1" applyFont="1" applyFill="1" applyBorder="1" applyAlignment="1">
      <alignment horizontal="center"/>
      <protection/>
    </xf>
    <xf numFmtId="0" fontId="19" fillId="0" borderId="0" xfId="46" applyFont="1" applyFill="1" applyBorder="1" applyAlignment="1">
      <alignment horizontal="center" vertical="center"/>
      <protection/>
    </xf>
    <xf numFmtId="0" fontId="7" fillId="0" borderId="0" xfId="46" applyFont="1" applyFill="1" applyBorder="1" applyAlignment="1">
      <alignment horizontal="center" vertical="center"/>
      <protection/>
    </xf>
    <xf numFmtId="1" fontId="25" fillId="0" borderId="0" xfId="46" applyNumberFormat="1" applyFont="1" applyFill="1" applyBorder="1" applyAlignment="1">
      <alignment horizontal="center" vertical="center"/>
      <protection/>
    </xf>
    <xf numFmtId="0" fontId="7" fillId="33" borderId="16" xfId="46" applyFont="1" applyFill="1" applyBorder="1" applyAlignment="1">
      <alignment vertical="center"/>
      <protection/>
    </xf>
    <xf numFmtId="1" fontId="25" fillId="0" borderId="13" xfId="46" applyNumberFormat="1" applyFont="1" applyBorder="1" applyAlignment="1">
      <alignment horizontal="center"/>
      <protection/>
    </xf>
    <xf numFmtId="0" fontId="3" fillId="0" borderId="0" xfId="46" applyNumberFormat="1" applyFont="1" applyFill="1" applyBorder="1" applyAlignment="1">
      <alignment horizontal="center" vertical="center"/>
      <protection/>
    </xf>
    <xf numFmtId="0" fontId="10" fillId="0" borderId="0" xfId="46" applyFont="1" applyBorder="1" applyAlignment="1">
      <alignment horizontal="left" vertical="center"/>
      <protection/>
    </xf>
    <xf numFmtId="0" fontId="21" fillId="0" borderId="0" xfId="46" applyFont="1" applyBorder="1" applyAlignment="1">
      <alignment horizontal="center" vertical="center"/>
      <protection/>
    </xf>
    <xf numFmtId="0" fontId="9" fillId="36" borderId="0" xfId="46" applyFont="1" applyFill="1" applyBorder="1" applyAlignment="1">
      <alignment horizontal="center" vertical="center"/>
      <protection/>
    </xf>
    <xf numFmtId="0" fontId="4" fillId="34" borderId="0" xfId="46" applyFont="1" applyFill="1" applyBorder="1" applyAlignment="1">
      <alignment horizontal="left" vertical="center"/>
      <protection/>
    </xf>
    <xf numFmtId="0" fontId="9" fillId="36" borderId="0" xfId="46" applyFont="1" applyFill="1" applyBorder="1" applyAlignment="1">
      <alignment horizontal="center" vertical="center"/>
      <protection/>
    </xf>
    <xf numFmtId="0" fontId="4" fillId="0" borderId="12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horizontal="center" vertical="center"/>
    </xf>
    <xf numFmtId="21" fontId="4" fillId="0" borderId="12" xfId="0" applyNumberFormat="1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right" vertical="center"/>
    </xf>
    <xf numFmtId="0" fontId="20" fillId="0" borderId="0" xfId="0" applyFont="1" applyAlignment="1">
      <alignment horizontal="left"/>
    </xf>
    <xf numFmtId="20" fontId="4" fillId="0" borderId="12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3" fillId="0" borderId="0" xfId="0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6" fontId="3" fillId="0" borderId="0" xfId="0" applyNumberFormat="1" applyFont="1" applyBorder="1" applyAlignment="1">
      <alignment horizontal="center"/>
    </xf>
    <xf numFmtId="0" fontId="9" fillId="36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49" fontId="3" fillId="0" borderId="0" xfId="46" applyNumberFormat="1" applyFont="1">
      <alignment/>
      <protection/>
    </xf>
    <xf numFmtId="0" fontId="3" fillId="0" borderId="0" xfId="46" applyFont="1" applyAlignment="1">
      <alignment horizontal="center"/>
      <protection/>
    </xf>
    <xf numFmtId="166" fontId="10" fillId="0" borderId="12" xfId="46" applyNumberFormat="1" applyFont="1" applyBorder="1" applyAlignment="1">
      <alignment horizontal="center" vertical="center"/>
      <protection/>
    </xf>
    <xf numFmtId="21" fontId="10" fillId="0" borderId="12" xfId="46" applyNumberFormat="1" applyFont="1" applyBorder="1" applyAlignment="1">
      <alignment horizontal="center" vertical="center"/>
      <protection/>
    </xf>
    <xf numFmtId="20" fontId="4" fillId="0" borderId="12" xfId="46" applyNumberFormat="1" applyFont="1" applyBorder="1" applyAlignment="1">
      <alignment horizontal="center" vertical="center"/>
      <protection/>
    </xf>
    <xf numFmtId="166" fontId="10" fillId="39" borderId="12" xfId="46" applyNumberFormat="1" applyFont="1" applyFill="1" applyBorder="1" applyAlignment="1">
      <alignment horizontal="center" vertical="center"/>
      <protection/>
    </xf>
    <xf numFmtId="0" fontId="3" fillId="0" borderId="0" xfId="46" applyFont="1" applyBorder="1">
      <alignment/>
      <protection/>
    </xf>
    <xf numFmtId="0" fontId="0" fillId="0" borderId="0" xfId="46" applyBorder="1">
      <alignment/>
      <protection/>
    </xf>
    <xf numFmtId="0" fontId="3" fillId="0" borderId="0" xfId="46" applyFont="1" applyAlignment="1">
      <alignment horizontal="left"/>
      <protection/>
    </xf>
    <xf numFmtId="0" fontId="3" fillId="0" borderId="0" xfId="46" applyFont="1" applyAlignment="1">
      <alignment horizontal="center" vertical="center"/>
      <protection/>
    </xf>
    <xf numFmtId="0" fontId="7" fillId="33" borderId="0" xfId="46" applyFont="1" applyFill="1" applyBorder="1" applyAlignment="1">
      <alignment horizontal="left" vertical="center"/>
      <protection/>
    </xf>
    <xf numFmtId="0" fontId="17" fillId="0" borderId="0" xfId="46" applyFont="1">
      <alignment/>
      <protection/>
    </xf>
    <xf numFmtId="165" fontId="0" fillId="0" borderId="0" xfId="46" applyNumberFormat="1">
      <alignment/>
      <protection/>
    </xf>
    <xf numFmtId="0" fontId="4" fillId="34" borderId="0" xfId="46" applyFont="1" applyFill="1" applyBorder="1" applyAlignment="1">
      <alignment horizontal="center" vertical="center"/>
      <protection/>
    </xf>
    <xf numFmtId="0" fontId="57" fillId="35" borderId="0" xfId="46" applyFont="1" applyFill="1" applyAlignment="1">
      <alignment horizontal="center" vertical="center"/>
      <protection/>
    </xf>
    <xf numFmtId="164" fontId="4" fillId="0" borderId="13" xfId="46" applyNumberFormat="1" applyFont="1" applyBorder="1" applyAlignment="1">
      <alignment horizontal="center" vertical="center"/>
      <protection/>
    </xf>
    <xf numFmtId="0" fontId="4" fillId="0" borderId="13" xfId="46" applyFont="1" applyBorder="1" applyAlignment="1">
      <alignment horizontal="center" vertical="center"/>
      <protection/>
    </xf>
    <xf numFmtId="0" fontId="9" fillId="36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0" fontId="9" fillId="36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166" fontId="10" fillId="0" borderId="13" xfId="0" applyNumberFormat="1" applyFont="1" applyBorder="1" applyAlignment="1">
      <alignment horizontal="center" vertical="center"/>
    </xf>
    <xf numFmtId="1" fontId="3" fillId="0" borderId="0" xfId="46" applyNumberFormat="1" applyFont="1">
      <alignment/>
      <protection/>
    </xf>
    <xf numFmtId="1" fontId="3" fillId="0" borderId="0" xfId="0" applyNumberFormat="1" applyFont="1" applyFill="1" applyBorder="1" applyAlignment="1">
      <alignment horizontal="center"/>
    </xf>
    <xf numFmtId="1" fontId="3" fillId="0" borderId="0" xfId="46" applyNumberFormat="1" applyFont="1" applyFill="1" applyAlignment="1">
      <alignment horizontal="center"/>
      <protection/>
    </xf>
    <xf numFmtId="1" fontId="0" fillId="0" borderId="0" xfId="46" applyNumberFormat="1" applyFill="1" applyAlignment="1">
      <alignment horizontal="center"/>
      <protection/>
    </xf>
    <xf numFmtId="0" fontId="4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/>
    </xf>
    <xf numFmtId="1" fontId="3" fillId="0" borderId="0" xfId="46" applyNumberFormat="1" applyFont="1" applyAlignment="1">
      <alignment horizontal="center"/>
      <protection/>
    </xf>
    <xf numFmtId="0" fontId="0" fillId="0" borderId="0" xfId="46" applyAlignment="1">
      <alignment horizontal="center"/>
      <protection/>
    </xf>
    <xf numFmtId="0" fontId="9" fillId="36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0" borderId="0" xfId="46" applyFont="1">
      <alignment/>
      <protection/>
    </xf>
    <xf numFmtId="0" fontId="3" fillId="0" borderId="13" xfId="0" applyFont="1" applyBorder="1" applyAlignment="1">
      <alignment/>
    </xf>
    <xf numFmtId="0" fontId="3" fillId="0" borderId="0" xfId="0" applyFont="1" applyAlignment="1">
      <alignment/>
    </xf>
    <xf numFmtId="0" fontId="7" fillId="33" borderId="0" xfId="0" applyFont="1" applyFill="1" applyBorder="1" applyAlignment="1">
      <alignment horizontal="left" vertical="center"/>
    </xf>
    <xf numFmtId="0" fontId="3" fillId="0" borderId="0" xfId="46" applyFont="1">
      <alignment/>
      <protection/>
    </xf>
    <xf numFmtId="0" fontId="7" fillId="33" borderId="0" xfId="46" applyFont="1" applyFill="1" applyBorder="1" applyAlignment="1">
      <alignment horizontal="left" vertical="center"/>
      <protection/>
    </xf>
    <xf numFmtId="0" fontId="9" fillId="36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14" fillId="0" borderId="0" xfId="0" applyFont="1" applyBorder="1" applyAlignment="1">
      <alignment horizontal="center" vertical="center"/>
    </xf>
    <xf numFmtId="0" fontId="10" fillId="33" borderId="0" xfId="0" applyFont="1" applyFill="1" applyBorder="1" applyAlignment="1">
      <alignment horizontal="right" vertical="center"/>
    </xf>
    <xf numFmtId="0" fontId="15" fillId="40" borderId="17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9" fillId="36" borderId="0" xfId="46" applyFont="1" applyFill="1" applyBorder="1" applyAlignment="1">
      <alignment horizontal="center" vertical="center"/>
      <protection/>
    </xf>
    <xf numFmtId="0" fontId="11" fillId="0" borderId="0" xfId="46" applyFont="1" applyBorder="1" applyAlignment="1">
      <alignment horizontal="center" vertical="center"/>
      <protection/>
    </xf>
    <xf numFmtId="0" fontId="3" fillId="0" borderId="0" xfId="46" applyFont="1">
      <alignment/>
      <protection/>
    </xf>
    <xf numFmtId="0" fontId="12" fillId="0" borderId="0" xfId="46" applyFont="1" applyBorder="1" applyAlignment="1">
      <alignment horizontal="center" vertical="center"/>
      <protection/>
    </xf>
    <xf numFmtId="0" fontId="13" fillId="0" borderId="0" xfId="46" applyFont="1">
      <alignment/>
      <protection/>
    </xf>
    <xf numFmtId="0" fontId="8" fillId="0" borderId="0" xfId="46" applyFont="1" applyAlignment="1">
      <alignment horizontal="center"/>
      <protection/>
    </xf>
    <xf numFmtId="0" fontId="14" fillId="0" borderId="0" xfId="46" applyFont="1" applyBorder="1" applyAlignment="1">
      <alignment horizontal="center" vertical="center"/>
      <protection/>
    </xf>
    <xf numFmtId="0" fontId="15" fillId="40" borderId="17" xfId="46" applyFont="1" applyFill="1" applyBorder="1" applyAlignment="1">
      <alignment horizontal="center" vertical="center"/>
      <protection/>
    </xf>
    <xf numFmtId="0" fontId="7" fillId="33" borderId="0" xfId="46" applyFont="1" applyFill="1" applyBorder="1" applyAlignment="1">
      <alignment horizontal="left" vertical="center"/>
      <protection/>
    </xf>
    <xf numFmtId="0" fontId="10" fillId="33" borderId="0" xfId="46" applyFont="1" applyFill="1" applyBorder="1" applyAlignment="1">
      <alignment horizontal="right" vertical="center"/>
      <protection/>
    </xf>
    <xf numFmtId="0" fontId="26" fillId="0" borderId="0" xfId="0" applyFont="1" applyAlignment="1">
      <alignment horizontal="center"/>
    </xf>
    <xf numFmtId="0" fontId="58" fillId="41" borderId="0" xfId="0" applyFont="1" applyFill="1" applyAlignment="1">
      <alignment horizontal="center"/>
    </xf>
    <xf numFmtId="0" fontId="58" fillId="18" borderId="0" xfId="0" applyFont="1" applyFill="1" applyAlignment="1">
      <alignment horizontal="center"/>
    </xf>
    <xf numFmtId="0" fontId="19" fillId="40" borderId="17" xfId="0" applyFont="1" applyFill="1" applyBorder="1" applyAlignment="1">
      <alignment horizontal="center" vertical="center"/>
    </xf>
    <xf numFmtId="0" fontId="7" fillId="38" borderId="0" xfId="0" applyFont="1" applyFill="1" applyBorder="1" applyAlignment="1">
      <alignment horizontal="left" vertical="center"/>
    </xf>
    <xf numFmtId="0" fontId="3" fillId="38" borderId="0" xfId="0" applyFont="1" applyFill="1" applyAlignment="1">
      <alignment/>
    </xf>
    <xf numFmtId="1" fontId="21" fillId="0" borderId="16" xfId="46" applyNumberFormat="1" applyFont="1" applyBorder="1" applyAlignment="1">
      <alignment horizontal="center" vertical="center"/>
      <protection/>
    </xf>
    <xf numFmtId="0" fontId="21" fillId="0" borderId="18" xfId="46" applyFont="1" applyBorder="1" applyAlignment="1">
      <alignment horizontal="center" vertical="center"/>
      <protection/>
    </xf>
    <xf numFmtId="0" fontId="21" fillId="0" borderId="16" xfId="46" applyFont="1" applyBorder="1" applyAlignment="1">
      <alignment horizontal="center" vertical="center"/>
      <protection/>
    </xf>
    <xf numFmtId="0" fontId="7" fillId="33" borderId="16" xfId="46" applyFont="1" applyFill="1" applyBorder="1" applyAlignment="1">
      <alignment horizontal="center" vertical="center"/>
      <protection/>
    </xf>
    <xf numFmtId="0" fontId="7" fillId="33" borderId="18" xfId="46" applyFont="1" applyFill="1" applyBorder="1" applyAlignment="1">
      <alignment horizontal="center" vertical="center"/>
      <protection/>
    </xf>
    <xf numFmtId="0" fontId="3" fillId="0" borderId="16" xfId="46" applyNumberFormat="1" applyFont="1" applyFill="1" applyBorder="1" applyAlignment="1">
      <alignment horizontal="center" vertical="center"/>
      <protection/>
    </xf>
    <xf numFmtId="0" fontId="3" fillId="0" borderId="18" xfId="46" applyNumberFormat="1" applyFont="1" applyFill="1" applyBorder="1" applyAlignment="1">
      <alignment horizontal="center" vertical="center"/>
      <protection/>
    </xf>
    <xf numFmtId="0" fontId="4" fillId="0" borderId="16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18" xfId="0" applyFont="1" applyBorder="1" applyAlignment="1">
      <alignment horizontal="left" vertical="center"/>
    </xf>
    <xf numFmtId="1" fontId="25" fillId="0" borderId="19" xfId="46" applyNumberFormat="1" applyFont="1" applyFill="1" applyBorder="1" applyAlignment="1">
      <alignment horizontal="center" vertical="center"/>
      <protection/>
    </xf>
    <xf numFmtId="1" fontId="25" fillId="0" borderId="20" xfId="46" applyNumberFormat="1" applyFont="1" applyFill="1" applyBorder="1" applyAlignment="1">
      <alignment horizontal="center" vertical="center"/>
      <protection/>
    </xf>
    <xf numFmtId="1" fontId="25" fillId="0" borderId="21" xfId="46" applyNumberFormat="1" applyFont="1" applyFill="1" applyBorder="1" applyAlignment="1">
      <alignment horizontal="center" vertical="center"/>
      <protection/>
    </xf>
    <xf numFmtId="0" fontId="19" fillId="40" borderId="17" xfId="46" applyFont="1" applyFill="1" applyBorder="1" applyAlignment="1">
      <alignment horizontal="center" vertical="center"/>
      <protection/>
    </xf>
    <xf numFmtId="1" fontId="25" fillId="0" borderId="19" xfId="46" applyNumberFormat="1" applyFont="1" applyBorder="1" applyAlignment="1">
      <alignment horizontal="center" vertical="center"/>
      <protection/>
    </xf>
    <xf numFmtId="1" fontId="25" fillId="0" borderId="20" xfId="46" applyNumberFormat="1" applyFont="1" applyBorder="1" applyAlignment="1">
      <alignment horizontal="center" vertical="center"/>
      <protection/>
    </xf>
    <xf numFmtId="1" fontId="25" fillId="0" borderId="21" xfId="46" applyNumberFormat="1" applyFont="1" applyBorder="1" applyAlignment="1">
      <alignment horizontal="center" vertical="center"/>
      <protection/>
    </xf>
    <xf numFmtId="0" fontId="7" fillId="33" borderId="10" xfId="46" applyFont="1" applyFill="1" applyBorder="1" applyAlignment="1">
      <alignment horizontal="center" vertical="center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144</xdr:row>
      <xdr:rowOff>133350</xdr:rowOff>
    </xdr:from>
    <xdr:to>
      <xdr:col>10</xdr:col>
      <xdr:colOff>790575</xdr:colOff>
      <xdr:row>167</xdr:row>
      <xdr:rowOff>38100</xdr:rowOff>
    </xdr:to>
    <xdr:grpSp>
      <xdr:nvGrpSpPr>
        <xdr:cNvPr id="1" name="Skupina 1"/>
        <xdr:cNvGrpSpPr>
          <a:grpSpLocks noChangeAspect="1"/>
        </xdr:cNvGrpSpPr>
      </xdr:nvGrpSpPr>
      <xdr:grpSpPr>
        <a:xfrm>
          <a:off x="190500" y="25860375"/>
          <a:ext cx="10763250" cy="361950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18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66</xdr:row>
      <xdr:rowOff>57150</xdr:rowOff>
    </xdr:from>
    <xdr:to>
      <xdr:col>12</xdr:col>
      <xdr:colOff>514350</xdr:colOff>
      <xdr:row>86</xdr:row>
      <xdr:rowOff>123825</xdr:rowOff>
    </xdr:to>
    <xdr:grpSp>
      <xdr:nvGrpSpPr>
        <xdr:cNvPr id="1" name="Skupina 37"/>
        <xdr:cNvGrpSpPr>
          <a:grpSpLocks noChangeAspect="1"/>
        </xdr:cNvGrpSpPr>
      </xdr:nvGrpSpPr>
      <xdr:grpSpPr>
        <a:xfrm>
          <a:off x="152400" y="11430000"/>
          <a:ext cx="9248775" cy="3305175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54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381000</xdr:colOff>
      <xdr:row>49</xdr:row>
      <xdr:rowOff>66675</xdr:rowOff>
    </xdr:from>
    <xdr:to>
      <xdr:col>10</xdr:col>
      <xdr:colOff>352425</xdr:colOff>
      <xdr:row>65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" y="9267825"/>
          <a:ext cx="7324725" cy="2676525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18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12</xdr:col>
      <xdr:colOff>190500</xdr:colOff>
      <xdr:row>49</xdr:row>
      <xdr:rowOff>114300</xdr:rowOff>
    </xdr:from>
    <xdr:to>
      <xdr:col>18</xdr:col>
      <xdr:colOff>1362075</xdr:colOff>
      <xdr:row>66</xdr:row>
      <xdr:rowOff>38100</xdr:rowOff>
    </xdr:to>
    <xdr:grpSp>
      <xdr:nvGrpSpPr>
        <xdr:cNvPr id="19" name="Skupina 19"/>
        <xdr:cNvGrpSpPr>
          <a:grpSpLocks/>
        </xdr:cNvGrpSpPr>
      </xdr:nvGrpSpPr>
      <xdr:grpSpPr>
        <a:xfrm>
          <a:off x="8572500" y="9315450"/>
          <a:ext cx="7372350" cy="2676525"/>
          <a:chOff x="88900" y="23901400"/>
          <a:chExt cx="9334501" cy="3987799"/>
        </a:xfrm>
        <a:solidFill>
          <a:srgbClr val="FFFFFF"/>
        </a:solidFill>
      </xdr:grpSpPr>
      <xdr:pic>
        <xdr:nvPicPr>
          <xdr:cNvPr id="20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1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2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3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4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5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6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7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8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29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0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1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2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3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4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5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6" name="Obrázek 36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128</xdr:row>
      <xdr:rowOff>66675</xdr:rowOff>
    </xdr:from>
    <xdr:to>
      <xdr:col>10</xdr:col>
      <xdr:colOff>466725</xdr:colOff>
      <xdr:row>149</xdr:row>
      <xdr:rowOff>123825</xdr:rowOff>
    </xdr:to>
    <xdr:grpSp>
      <xdr:nvGrpSpPr>
        <xdr:cNvPr id="1" name="Skupina 37"/>
        <xdr:cNvGrpSpPr>
          <a:grpSpLocks noChangeAspect="1"/>
        </xdr:cNvGrpSpPr>
      </xdr:nvGrpSpPr>
      <xdr:grpSpPr>
        <a:xfrm>
          <a:off x="190500" y="23260050"/>
          <a:ext cx="9105900" cy="337185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54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127</xdr:row>
      <xdr:rowOff>66675</xdr:rowOff>
    </xdr:from>
    <xdr:to>
      <xdr:col>10</xdr:col>
      <xdr:colOff>619125</xdr:colOff>
      <xdr:row>149</xdr:row>
      <xdr:rowOff>76200</xdr:rowOff>
    </xdr:to>
    <xdr:grpSp>
      <xdr:nvGrpSpPr>
        <xdr:cNvPr id="1" name="Skupina 19"/>
        <xdr:cNvGrpSpPr>
          <a:grpSpLocks noChangeAspect="1"/>
        </xdr:cNvGrpSpPr>
      </xdr:nvGrpSpPr>
      <xdr:grpSpPr>
        <a:xfrm>
          <a:off x="0" y="23069550"/>
          <a:ext cx="9420225" cy="348615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36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128</xdr:row>
      <xdr:rowOff>66675</xdr:rowOff>
    </xdr:from>
    <xdr:to>
      <xdr:col>10</xdr:col>
      <xdr:colOff>466725</xdr:colOff>
      <xdr:row>149</xdr:row>
      <xdr:rowOff>123825</xdr:rowOff>
    </xdr:to>
    <xdr:grpSp>
      <xdr:nvGrpSpPr>
        <xdr:cNvPr id="1" name="Skupina 1"/>
        <xdr:cNvGrpSpPr>
          <a:grpSpLocks noChangeAspect="1"/>
        </xdr:cNvGrpSpPr>
      </xdr:nvGrpSpPr>
      <xdr:grpSpPr>
        <a:xfrm>
          <a:off x="190500" y="23231475"/>
          <a:ext cx="9105900" cy="337185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18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129</xdr:row>
      <xdr:rowOff>66675</xdr:rowOff>
    </xdr:from>
    <xdr:to>
      <xdr:col>10</xdr:col>
      <xdr:colOff>466725</xdr:colOff>
      <xdr:row>150</xdr:row>
      <xdr:rowOff>123825</xdr:rowOff>
    </xdr:to>
    <xdr:grpSp>
      <xdr:nvGrpSpPr>
        <xdr:cNvPr id="1" name="Skupina 1"/>
        <xdr:cNvGrpSpPr>
          <a:grpSpLocks noChangeAspect="1"/>
        </xdr:cNvGrpSpPr>
      </xdr:nvGrpSpPr>
      <xdr:grpSpPr>
        <a:xfrm>
          <a:off x="190500" y="23164800"/>
          <a:ext cx="9105900" cy="337185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18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145</xdr:row>
      <xdr:rowOff>133350</xdr:rowOff>
    </xdr:from>
    <xdr:to>
      <xdr:col>9</xdr:col>
      <xdr:colOff>790575</xdr:colOff>
      <xdr:row>168</xdr:row>
      <xdr:rowOff>38100</xdr:rowOff>
    </xdr:to>
    <xdr:grpSp>
      <xdr:nvGrpSpPr>
        <xdr:cNvPr id="1" name="Skupina 19"/>
        <xdr:cNvGrpSpPr>
          <a:grpSpLocks noChangeAspect="1"/>
        </xdr:cNvGrpSpPr>
      </xdr:nvGrpSpPr>
      <xdr:grpSpPr>
        <a:xfrm>
          <a:off x="190500" y="26079450"/>
          <a:ext cx="9848850" cy="361950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36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145</xdr:row>
      <xdr:rowOff>133350</xdr:rowOff>
    </xdr:from>
    <xdr:to>
      <xdr:col>9</xdr:col>
      <xdr:colOff>790575</xdr:colOff>
      <xdr:row>168</xdr:row>
      <xdr:rowOff>38100</xdr:rowOff>
    </xdr:to>
    <xdr:grpSp>
      <xdr:nvGrpSpPr>
        <xdr:cNvPr id="1" name="Skupina 1"/>
        <xdr:cNvGrpSpPr>
          <a:grpSpLocks noChangeAspect="1"/>
        </xdr:cNvGrpSpPr>
      </xdr:nvGrpSpPr>
      <xdr:grpSpPr>
        <a:xfrm>
          <a:off x="190500" y="26079450"/>
          <a:ext cx="9848850" cy="361950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18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145</xdr:row>
      <xdr:rowOff>133350</xdr:rowOff>
    </xdr:from>
    <xdr:to>
      <xdr:col>9</xdr:col>
      <xdr:colOff>790575</xdr:colOff>
      <xdr:row>168</xdr:row>
      <xdr:rowOff>38100</xdr:rowOff>
    </xdr:to>
    <xdr:grpSp>
      <xdr:nvGrpSpPr>
        <xdr:cNvPr id="1" name="Skupina 1"/>
        <xdr:cNvGrpSpPr>
          <a:grpSpLocks noChangeAspect="1"/>
        </xdr:cNvGrpSpPr>
      </xdr:nvGrpSpPr>
      <xdr:grpSpPr>
        <a:xfrm>
          <a:off x="190500" y="26079450"/>
          <a:ext cx="9848850" cy="361950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18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145</xdr:row>
      <xdr:rowOff>133350</xdr:rowOff>
    </xdr:from>
    <xdr:to>
      <xdr:col>9</xdr:col>
      <xdr:colOff>790575</xdr:colOff>
      <xdr:row>168</xdr:row>
      <xdr:rowOff>38100</xdr:rowOff>
    </xdr:to>
    <xdr:grpSp>
      <xdr:nvGrpSpPr>
        <xdr:cNvPr id="1" name="Skupina 1"/>
        <xdr:cNvGrpSpPr>
          <a:grpSpLocks noChangeAspect="1"/>
        </xdr:cNvGrpSpPr>
      </xdr:nvGrpSpPr>
      <xdr:grpSpPr>
        <a:xfrm>
          <a:off x="190500" y="26079450"/>
          <a:ext cx="9848850" cy="3619500"/>
          <a:chOff x="88900" y="23901400"/>
          <a:chExt cx="9334501" cy="3987799"/>
        </a:xfrm>
        <a:solidFill>
          <a:srgbClr val="FFFFFF"/>
        </a:solidFill>
      </xdr:grpSpPr>
      <xdr:pic>
        <xdr:nvPicPr>
          <xdr:cNvPr id="2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6921755" y="26022909"/>
            <a:ext cx="1815560" cy="111060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3" name="Picture 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2413191" y="25780650"/>
            <a:ext cx="1901905" cy="145455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951133" y="25043904"/>
            <a:ext cx="1785223" cy="82248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5" name="Picture 4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88900" y="25127648"/>
            <a:ext cx="1617202" cy="75170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6" name="Picture 5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4800489" y="24028013"/>
            <a:ext cx="2440972" cy="771639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7" name="Picture 7"/>
          <xdr:cNvPicPr preferRelativeResize="1">
            <a:picLocks noChangeAspect="1"/>
          </xdr:cNvPicPr>
        </xdr:nvPicPr>
        <xdr:blipFill>
          <a:blip r:embed="rId6"/>
          <a:stretch>
            <a:fillRect/>
          </a:stretch>
        </xdr:blipFill>
        <xdr:spPr>
          <a:xfrm>
            <a:off x="3874040" y="25082785"/>
            <a:ext cx="1901905" cy="73674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8" name="Picture 8"/>
          <xdr:cNvPicPr preferRelativeResize="1">
            <a:picLocks noChangeAspect="1"/>
          </xdr:cNvPicPr>
        </xdr:nvPicPr>
        <xdr:blipFill>
          <a:blip r:embed="rId7"/>
          <a:stretch>
            <a:fillRect/>
          </a:stretch>
        </xdr:blipFill>
        <xdr:spPr>
          <a:xfrm>
            <a:off x="3379312" y="27127529"/>
            <a:ext cx="1208818" cy="251231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9" name="Picture 9"/>
          <xdr:cNvPicPr preferRelativeResize="1">
            <a:picLocks noChangeAspect="1"/>
          </xdr:cNvPicPr>
        </xdr:nvPicPr>
        <xdr:blipFill>
          <a:blip r:embed="rId8"/>
          <a:stretch>
            <a:fillRect/>
          </a:stretch>
        </xdr:blipFill>
        <xdr:spPr>
          <a:xfrm>
            <a:off x="7822534" y="25013996"/>
            <a:ext cx="1446848" cy="1128547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0" name="Picture 10"/>
          <xdr:cNvPicPr preferRelativeResize="1">
            <a:picLocks noChangeAspect="1"/>
          </xdr:cNvPicPr>
        </xdr:nvPicPr>
        <xdr:blipFill>
          <a:blip r:embed="rId9"/>
          <a:stretch>
            <a:fillRect/>
          </a:stretch>
        </xdr:blipFill>
        <xdr:spPr>
          <a:xfrm>
            <a:off x="571960" y="26044842"/>
            <a:ext cx="1446848" cy="828465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1" name="Picture 11"/>
          <xdr:cNvPicPr preferRelativeResize="1">
            <a:picLocks noChangeAspect="1"/>
          </xdr:cNvPicPr>
        </xdr:nvPicPr>
        <xdr:blipFill>
          <a:blip r:embed="rId10"/>
          <a:stretch>
            <a:fillRect/>
          </a:stretch>
        </xdr:blipFill>
        <xdr:spPr>
          <a:xfrm>
            <a:off x="1587087" y="23901400"/>
            <a:ext cx="3110722" cy="1043806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2" name="Picture 12"/>
          <xdr:cNvPicPr preferRelativeResize="1">
            <a:picLocks noChangeAspect="1"/>
          </xdr:cNvPicPr>
        </xdr:nvPicPr>
        <xdr:blipFill>
          <a:blip r:embed="rId11"/>
          <a:stretch>
            <a:fillRect/>
          </a:stretch>
        </xdr:blipFill>
        <xdr:spPr>
          <a:xfrm>
            <a:off x="5638261" y="25107709"/>
            <a:ext cx="1901905" cy="82547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3" name="Picture 13"/>
          <xdr:cNvPicPr preferRelativeResize="1">
            <a:picLocks noChangeAspect="1"/>
          </xdr:cNvPicPr>
        </xdr:nvPicPr>
        <xdr:blipFill>
          <a:blip r:embed="rId12"/>
          <a:stretch>
            <a:fillRect/>
          </a:stretch>
        </xdr:blipFill>
        <xdr:spPr>
          <a:xfrm>
            <a:off x="7430485" y="24168583"/>
            <a:ext cx="1948577" cy="546328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4" name="Picture 14"/>
          <xdr:cNvPicPr preferRelativeResize="1">
            <a:picLocks noChangeAspect="1"/>
          </xdr:cNvPicPr>
        </xdr:nvPicPr>
        <xdr:blipFill>
          <a:blip r:embed="rId13"/>
          <a:stretch>
            <a:fillRect/>
          </a:stretch>
        </xdr:blipFill>
        <xdr:spPr>
          <a:xfrm>
            <a:off x="114570" y="24040973"/>
            <a:ext cx="1397842" cy="78759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5" name="Picture 15"/>
          <xdr:cNvPicPr preferRelativeResize="1">
            <a:picLocks noChangeAspect="1"/>
          </xdr:cNvPicPr>
        </xdr:nvPicPr>
        <xdr:blipFill>
          <a:blip r:embed="rId14"/>
          <a:stretch>
            <a:fillRect/>
          </a:stretch>
        </xdr:blipFill>
        <xdr:spPr>
          <a:xfrm>
            <a:off x="4723480" y="26174445"/>
            <a:ext cx="1596200" cy="679920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6" name="Picture 16"/>
          <xdr:cNvPicPr preferRelativeResize="1">
            <a:picLocks noChangeAspect="1"/>
          </xdr:cNvPicPr>
        </xdr:nvPicPr>
        <xdr:blipFill>
          <a:blip r:embed="rId15"/>
          <a:stretch>
            <a:fillRect/>
          </a:stretch>
        </xdr:blipFill>
        <xdr:spPr>
          <a:xfrm>
            <a:off x="5131864" y="26999920"/>
            <a:ext cx="1460849" cy="518414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7" name="Picture 17"/>
          <xdr:cNvPicPr preferRelativeResize="1">
            <a:picLocks noChangeAspect="1"/>
          </xdr:cNvPicPr>
        </xdr:nvPicPr>
        <xdr:blipFill>
          <a:blip r:embed="rId16"/>
          <a:stretch>
            <a:fillRect/>
          </a:stretch>
        </xdr:blipFill>
        <xdr:spPr>
          <a:xfrm>
            <a:off x="140240" y="26999920"/>
            <a:ext cx="2767680" cy="45361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18" name="Obrázek 18" descr="zdrpoj_b.png"/>
          <xdr:cNvPicPr preferRelativeResize="1">
            <a:picLocks noChangeAspect="1"/>
          </xdr:cNvPicPr>
        </xdr:nvPicPr>
        <xdr:blipFill>
          <a:blip r:embed="rId17"/>
          <a:stretch>
            <a:fillRect/>
          </a:stretch>
        </xdr:blipFill>
        <xdr:spPr>
          <a:xfrm>
            <a:off x="6959093" y="26681893"/>
            <a:ext cx="2464308" cy="120730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573"/>
  <sheetViews>
    <sheetView tabSelected="1" zoomScalePageLayoutView="0" workbookViewId="0" topLeftCell="A484">
      <selection activeCell="J480" sqref="J480"/>
    </sheetView>
  </sheetViews>
  <sheetFormatPr defaultColWidth="9.140625" defaultRowHeight="12.75"/>
  <cols>
    <col min="1" max="1" width="4.8515625" style="1" customWidth="1"/>
    <col min="2" max="2" width="6.140625" style="1" customWidth="1"/>
    <col min="3" max="3" width="14.00390625" style="2" customWidth="1"/>
    <col min="4" max="4" width="26.00390625" style="1" bestFit="1" customWidth="1"/>
    <col min="5" max="5" width="30.00390625" style="1" customWidth="1"/>
    <col min="6" max="6" width="13.57421875" style="1" bestFit="1" customWidth="1"/>
    <col min="7" max="7" width="13.57421875" style="155" customWidth="1"/>
    <col min="8" max="8" width="4.28125" style="1" customWidth="1"/>
    <col min="9" max="9" width="13.8515625" style="12" customWidth="1"/>
    <col min="10" max="10" width="11.7109375" style="1" customWidth="1"/>
    <col min="11" max="11" width="12.140625" style="1" customWidth="1"/>
    <col min="12" max="12" width="8.421875" style="1" customWidth="1"/>
  </cols>
  <sheetData>
    <row r="1" spans="1:12" ht="26.25">
      <c r="A1" s="160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</row>
    <row r="2" spans="1:12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</row>
    <row r="3" spans="5:12" ht="15.75">
      <c r="E3" s="11"/>
      <c r="L3" s="3" t="s">
        <v>50</v>
      </c>
    </row>
    <row r="4" spans="1:12" ht="12.75">
      <c r="A4" s="4" t="s">
        <v>52</v>
      </c>
      <c r="L4" s="3" t="s">
        <v>24</v>
      </c>
    </row>
    <row r="5" spans="1:12" ht="21">
      <c r="A5" s="164" t="s">
        <v>21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</row>
    <row r="6" ht="9" customHeight="1"/>
    <row r="7" spans="1:12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/>
      <c r="H7" s="5" t="s">
        <v>29</v>
      </c>
      <c r="I7" s="5" t="s">
        <v>16</v>
      </c>
      <c r="J7" s="5" t="s">
        <v>6</v>
      </c>
      <c r="K7" s="5" t="s">
        <v>7</v>
      </c>
      <c r="L7" s="5" t="s">
        <v>17</v>
      </c>
    </row>
    <row r="8" spans="1:12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/>
      <c r="H8" s="6" t="s">
        <v>30</v>
      </c>
      <c r="I8" s="6" t="s">
        <v>15</v>
      </c>
      <c r="J8" s="6" t="s">
        <v>13</v>
      </c>
      <c r="K8" s="6" t="s">
        <v>14</v>
      </c>
      <c r="L8" s="6" t="s">
        <v>18</v>
      </c>
    </row>
    <row r="9" ht="13.5" thickBot="1"/>
    <row r="10" spans="1:12" ht="15">
      <c r="A10" s="166" t="s">
        <v>31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  <c r="L10" s="166"/>
    </row>
    <row r="11" spans="1:12" ht="15">
      <c r="A11" s="7"/>
      <c r="B11" s="167"/>
      <c r="C11" s="161"/>
      <c r="D11" s="161"/>
      <c r="E11" s="161"/>
      <c r="F11" s="165" t="s">
        <v>20</v>
      </c>
      <c r="G11" s="165"/>
      <c r="H11" s="161"/>
      <c r="I11" s="161"/>
      <c r="J11" s="161"/>
      <c r="K11" s="161"/>
      <c r="L11" s="161"/>
    </row>
    <row r="12" spans="1:12" s="20" customFormat="1" ht="15" customHeight="1">
      <c r="A12" s="13"/>
      <c r="B12" s="14">
        <v>1</v>
      </c>
      <c r="C12" s="15" t="s">
        <v>94</v>
      </c>
      <c r="D12" s="16" t="s">
        <v>155</v>
      </c>
      <c r="E12" s="17" t="s">
        <v>91</v>
      </c>
      <c r="F12" s="17">
        <v>18615</v>
      </c>
      <c r="G12" s="17"/>
      <c r="H12" s="15" t="s">
        <v>46</v>
      </c>
      <c r="I12" s="15" t="s">
        <v>228</v>
      </c>
      <c r="J12" s="18"/>
      <c r="K12" s="18"/>
      <c r="L12" s="19"/>
    </row>
    <row r="13" spans="1:12" s="20" customFormat="1" ht="15" customHeight="1">
      <c r="A13" s="13"/>
      <c r="B13" s="14">
        <v>2</v>
      </c>
      <c r="C13" s="15" t="s">
        <v>89</v>
      </c>
      <c r="D13" s="16" t="s">
        <v>90</v>
      </c>
      <c r="E13" s="17" t="s">
        <v>91</v>
      </c>
      <c r="F13" s="17">
        <v>12832</v>
      </c>
      <c r="G13" s="17"/>
      <c r="H13" s="15" t="s">
        <v>46</v>
      </c>
      <c r="I13" s="15" t="s">
        <v>228</v>
      </c>
      <c r="J13" s="18"/>
      <c r="K13" s="18"/>
      <c r="L13" s="19"/>
    </row>
    <row r="14" spans="1:12" s="20" customFormat="1" ht="15" customHeight="1">
      <c r="A14" s="13"/>
      <c r="B14" s="14">
        <v>3</v>
      </c>
      <c r="C14" s="15" t="s">
        <v>103</v>
      </c>
      <c r="D14" s="16" t="s">
        <v>104</v>
      </c>
      <c r="E14" s="17" t="s">
        <v>91</v>
      </c>
      <c r="F14" s="17">
        <v>13368</v>
      </c>
      <c r="G14" s="17"/>
      <c r="H14" s="15" t="s">
        <v>46</v>
      </c>
      <c r="I14" s="15" t="s">
        <v>228</v>
      </c>
      <c r="J14" s="18"/>
      <c r="K14" s="18"/>
      <c r="L14" s="19"/>
    </row>
    <row r="15" spans="1:12" s="20" customFormat="1" ht="15" customHeight="1">
      <c r="A15" s="13"/>
      <c r="B15" s="14">
        <v>4</v>
      </c>
      <c r="C15" s="15" t="s">
        <v>191</v>
      </c>
      <c r="D15" s="16" t="s">
        <v>192</v>
      </c>
      <c r="E15" s="17" t="s">
        <v>91</v>
      </c>
      <c r="F15" s="17">
        <v>7427</v>
      </c>
      <c r="G15" s="17"/>
      <c r="H15" s="15" t="s">
        <v>27</v>
      </c>
      <c r="I15" s="15" t="s">
        <v>228</v>
      </c>
      <c r="J15" s="18"/>
      <c r="K15" s="18"/>
      <c r="L15" s="19"/>
    </row>
    <row r="16" spans="1:12" s="20" customFormat="1" ht="15" customHeight="1">
      <c r="A16" s="13"/>
      <c r="B16" s="14">
        <v>5</v>
      </c>
      <c r="C16" s="15" t="s">
        <v>193</v>
      </c>
      <c r="D16" s="16" t="s">
        <v>194</v>
      </c>
      <c r="E16" s="17" t="s">
        <v>91</v>
      </c>
      <c r="F16" s="17">
        <v>9592</v>
      </c>
      <c r="G16" s="17"/>
      <c r="H16" s="15" t="s">
        <v>27</v>
      </c>
      <c r="I16" s="15" t="s">
        <v>228</v>
      </c>
      <c r="J16" s="18"/>
      <c r="K16" s="18"/>
      <c r="L16" s="19"/>
    </row>
    <row r="17" spans="1:12" s="20" customFormat="1" ht="15" customHeight="1">
      <c r="A17" s="13"/>
      <c r="B17" s="14">
        <v>6</v>
      </c>
      <c r="C17" s="15" t="s">
        <v>187</v>
      </c>
      <c r="D17" s="16" t="s">
        <v>188</v>
      </c>
      <c r="E17" s="17" t="s">
        <v>91</v>
      </c>
      <c r="F17" s="17">
        <v>18163</v>
      </c>
      <c r="G17" s="17"/>
      <c r="H17" s="15" t="s">
        <v>27</v>
      </c>
      <c r="I17" s="15" t="s">
        <v>228</v>
      </c>
      <c r="J17" s="18"/>
      <c r="K17" s="18"/>
      <c r="L17" s="19"/>
    </row>
    <row r="18" spans="1:12" s="20" customFormat="1" ht="15" customHeight="1">
      <c r="A18" s="13"/>
      <c r="B18" s="14">
        <v>7</v>
      </c>
      <c r="C18" s="15" t="s">
        <v>185</v>
      </c>
      <c r="D18" s="16" t="s">
        <v>186</v>
      </c>
      <c r="E18" s="17" t="s">
        <v>91</v>
      </c>
      <c r="F18" s="17">
        <v>12558</v>
      </c>
      <c r="G18" s="17"/>
      <c r="H18" s="15" t="s">
        <v>27</v>
      </c>
      <c r="I18" s="15" t="s">
        <v>228</v>
      </c>
      <c r="J18" s="18"/>
      <c r="K18" s="18"/>
      <c r="L18" s="19"/>
    </row>
    <row r="19" spans="1:12" s="20" customFormat="1" ht="15" customHeight="1">
      <c r="A19" s="13"/>
      <c r="B19" s="14">
        <v>8</v>
      </c>
      <c r="C19" s="15" t="s">
        <v>189</v>
      </c>
      <c r="D19" s="16" t="s">
        <v>190</v>
      </c>
      <c r="E19" s="17" t="s">
        <v>91</v>
      </c>
      <c r="F19" s="17">
        <v>18616</v>
      </c>
      <c r="G19" s="17"/>
      <c r="H19" s="15" t="s">
        <v>27</v>
      </c>
      <c r="I19" s="15" t="s">
        <v>228</v>
      </c>
      <c r="J19" s="18"/>
      <c r="K19" s="18"/>
      <c r="L19" s="19"/>
    </row>
    <row r="20" spans="1:12" s="20" customFormat="1" ht="15" customHeight="1">
      <c r="A20" s="13"/>
      <c r="B20" s="14">
        <v>9</v>
      </c>
      <c r="C20" s="15" t="s">
        <v>173</v>
      </c>
      <c r="D20" s="16" t="s">
        <v>174</v>
      </c>
      <c r="E20" s="17" t="s">
        <v>175</v>
      </c>
      <c r="F20" s="17">
        <v>7414</v>
      </c>
      <c r="G20" s="17"/>
      <c r="H20" s="15" t="s">
        <v>28</v>
      </c>
      <c r="I20" s="15" t="s">
        <v>228</v>
      </c>
      <c r="J20" s="18"/>
      <c r="K20" s="18"/>
      <c r="L20" s="19"/>
    </row>
    <row r="21" spans="1:12" s="20" customFormat="1" ht="15" customHeight="1">
      <c r="A21" s="13"/>
      <c r="B21" s="14">
        <v>10</v>
      </c>
      <c r="C21" s="15" t="s">
        <v>197</v>
      </c>
      <c r="D21" s="16" t="s">
        <v>198</v>
      </c>
      <c r="E21" s="17" t="s">
        <v>199</v>
      </c>
      <c r="F21" s="17" t="s">
        <v>200</v>
      </c>
      <c r="G21" s="17"/>
      <c r="H21" s="15" t="s">
        <v>28</v>
      </c>
      <c r="I21" s="15" t="s">
        <v>228</v>
      </c>
      <c r="J21" s="18"/>
      <c r="K21" s="18"/>
      <c r="L21" s="19"/>
    </row>
    <row r="22" spans="1:12" s="20" customFormat="1" ht="15" customHeight="1">
      <c r="A22" s="13"/>
      <c r="B22" s="14">
        <v>11</v>
      </c>
      <c r="C22" s="15" t="s">
        <v>42</v>
      </c>
      <c r="D22" s="16" t="s">
        <v>43</v>
      </c>
      <c r="E22" s="17" t="s">
        <v>39</v>
      </c>
      <c r="F22" s="17">
        <v>62012</v>
      </c>
      <c r="G22" s="17"/>
      <c r="H22" s="15" t="s">
        <v>46</v>
      </c>
      <c r="I22" s="15" t="s">
        <v>227</v>
      </c>
      <c r="J22" s="18"/>
      <c r="K22" s="18"/>
      <c r="L22" s="19"/>
    </row>
    <row r="23" spans="1:12" s="20" customFormat="1" ht="15" customHeight="1">
      <c r="A23" s="13"/>
      <c r="B23" s="14">
        <v>12</v>
      </c>
      <c r="C23" s="15" t="s">
        <v>40</v>
      </c>
      <c r="D23" s="16" t="s">
        <v>41</v>
      </c>
      <c r="E23" s="17" t="s">
        <v>39</v>
      </c>
      <c r="F23" s="17">
        <v>61924</v>
      </c>
      <c r="G23" s="17"/>
      <c r="H23" s="15" t="s">
        <v>28</v>
      </c>
      <c r="I23" s="15" t="s">
        <v>227</v>
      </c>
      <c r="J23" s="18"/>
      <c r="K23" s="18"/>
      <c r="L23" s="19"/>
    </row>
    <row r="24" spans="1:12" s="20" customFormat="1" ht="15" customHeight="1">
      <c r="A24" s="13"/>
      <c r="B24" s="14">
        <v>13</v>
      </c>
      <c r="C24" s="15" t="s">
        <v>49</v>
      </c>
      <c r="D24" s="16" t="s">
        <v>78</v>
      </c>
      <c r="E24" s="17" t="s">
        <v>39</v>
      </c>
      <c r="F24" s="17">
        <v>93752</v>
      </c>
      <c r="G24" s="17"/>
      <c r="H24" s="15" t="s">
        <v>46</v>
      </c>
      <c r="I24" s="15" t="s">
        <v>227</v>
      </c>
      <c r="J24" s="18"/>
      <c r="K24" s="18"/>
      <c r="L24" s="19"/>
    </row>
    <row r="25" spans="1:12" s="20" customFormat="1" ht="15" customHeight="1">
      <c r="A25" s="13"/>
      <c r="B25" s="14">
        <v>14</v>
      </c>
      <c r="C25" s="15" t="s">
        <v>47</v>
      </c>
      <c r="D25" s="16" t="s">
        <v>48</v>
      </c>
      <c r="E25" s="17" t="s">
        <v>39</v>
      </c>
      <c r="F25" s="17">
        <v>93456</v>
      </c>
      <c r="G25" s="17"/>
      <c r="H25" s="15" t="s">
        <v>46</v>
      </c>
      <c r="I25" s="15" t="s">
        <v>227</v>
      </c>
      <c r="J25" s="18"/>
      <c r="K25" s="18"/>
      <c r="L25" s="19"/>
    </row>
    <row r="26" spans="1:12" s="20" customFormat="1" ht="15" customHeight="1">
      <c r="A26" s="13"/>
      <c r="B26" s="14">
        <v>15</v>
      </c>
      <c r="C26" s="15" t="s">
        <v>79</v>
      </c>
      <c r="D26" s="16" t="s">
        <v>80</v>
      </c>
      <c r="E26" s="17" t="s">
        <v>39</v>
      </c>
      <c r="F26" s="17">
        <v>62374</v>
      </c>
      <c r="G26" s="17"/>
      <c r="H26" s="15" t="s">
        <v>27</v>
      </c>
      <c r="I26" s="15" t="s">
        <v>227</v>
      </c>
      <c r="J26" s="18"/>
      <c r="K26" s="18"/>
      <c r="L26" s="19"/>
    </row>
    <row r="27" spans="1:12" s="20" customFormat="1" ht="15" customHeight="1">
      <c r="A27" s="13"/>
      <c r="B27" s="14">
        <v>16</v>
      </c>
      <c r="C27" s="15" t="s">
        <v>196</v>
      </c>
      <c r="D27" s="16" t="s">
        <v>195</v>
      </c>
      <c r="E27" s="17" t="s">
        <v>39</v>
      </c>
      <c r="F27" s="17">
        <v>150784</v>
      </c>
      <c r="G27" s="17"/>
      <c r="H27" s="15" t="s">
        <v>28</v>
      </c>
      <c r="I27" s="15" t="s">
        <v>227</v>
      </c>
      <c r="J27" s="18"/>
      <c r="K27" s="18"/>
      <c r="L27" s="19"/>
    </row>
    <row r="28" spans="1:12" s="20" customFormat="1" ht="15" customHeight="1">
      <c r="A28" s="13"/>
      <c r="B28" s="14">
        <v>21</v>
      </c>
      <c r="C28" s="15" t="s">
        <v>211</v>
      </c>
      <c r="D28" s="16" t="s">
        <v>212</v>
      </c>
      <c r="E28" s="17" t="s">
        <v>213</v>
      </c>
      <c r="F28" s="17">
        <v>114</v>
      </c>
      <c r="G28" s="17"/>
      <c r="H28" s="15" t="s">
        <v>28</v>
      </c>
      <c r="I28" s="15" t="s">
        <v>226</v>
      </c>
      <c r="J28" s="18"/>
      <c r="K28" s="18"/>
      <c r="L28" s="19"/>
    </row>
    <row r="29" spans="1:12" s="20" customFormat="1" ht="15" customHeight="1">
      <c r="A29" s="13"/>
      <c r="B29" s="14">
        <v>22</v>
      </c>
      <c r="C29" s="15" t="s">
        <v>55</v>
      </c>
      <c r="D29" s="16" t="s">
        <v>63</v>
      </c>
      <c r="E29" s="17" t="s">
        <v>54</v>
      </c>
      <c r="F29" s="17" t="s">
        <v>56</v>
      </c>
      <c r="G29" s="17"/>
      <c r="H29" s="15" t="s">
        <v>46</v>
      </c>
      <c r="I29" s="15" t="s">
        <v>226</v>
      </c>
      <c r="J29" s="18"/>
      <c r="K29" s="18"/>
      <c r="L29" s="19"/>
    </row>
    <row r="30" spans="1:12" s="20" customFormat="1" ht="15" customHeight="1">
      <c r="A30" s="13"/>
      <c r="B30" s="14">
        <v>23</v>
      </c>
      <c r="C30" s="15" t="s">
        <v>71</v>
      </c>
      <c r="D30" s="16" t="s">
        <v>64</v>
      </c>
      <c r="E30" s="17" t="s">
        <v>54</v>
      </c>
      <c r="F30" s="17" t="s">
        <v>57</v>
      </c>
      <c r="G30" s="17"/>
      <c r="H30" s="15" t="s">
        <v>28</v>
      </c>
      <c r="I30" s="15" t="s">
        <v>226</v>
      </c>
      <c r="J30" s="18"/>
      <c r="K30" s="18"/>
      <c r="L30" s="19"/>
    </row>
    <row r="31" spans="1:12" s="20" customFormat="1" ht="15" customHeight="1">
      <c r="A31" s="13"/>
      <c r="B31" s="14">
        <v>24</v>
      </c>
      <c r="C31" s="15" t="s">
        <v>72</v>
      </c>
      <c r="D31" s="16" t="s">
        <v>65</v>
      </c>
      <c r="E31" s="17" t="s">
        <v>54</v>
      </c>
      <c r="F31" s="17" t="s">
        <v>58</v>
      </c>
      <c r="G31" s="17"/>
      <c r="H31" s="15" t="s">
        <v>46</v>
      </c>
      <c r="I31" s="15" t="s">
        <v>226</v>
      </c>
      <c r="J31" s="18"/>
      <c r="K31" s="18"/>
      <c r="L31" s="19"/>
    </row>
    <row r="32" spans="1:12" s="20" customFormat="1" ht="15" customHeight="1">
      <c r="A32" s="13"/>
      <c r="B32" s="14">
        <v>25</v>
      </c>
      <c r="C32" s="15" t="s">
        <v>73</v>
      </c>
      <c r="D32" s="16" t="s">
        <v>66</v>
      </c>
      <c r="E32" s="17" t="s">
        <v>54</v>
      </c>
      <c r="F32" s="17" t="s">
        <v>59</v>
      </c>
      <c r="G32" s="17"/>
      <c r="H32" s="15" t="s">
        <v>46</v>
      </c>
      <c r="I32" s="15" t="s">
        <v>226</v>
      </c>
      <c r="J32" s="18"/>
      <c r="K32" s="18"/>
      <c r="L32" s="19"/>
    </row>
    <row r="33" spans="1:12" s="20" customFormat="1" ht="15" customHeight="1">
      <c r="A33" s="13"/>
      <c r="B33" s="14">
        <v>26</v>
      </c>
      <c r="C33" s="15" t="s">
        <v>74</v>
      </c>
      <c r="D33" s="16" t="s">
        <v>67</v>
      </c>
      <c r="E33" s="17" t="s">
        <v>54</v>
      </c>
      <c r="F33" s="17" t="s">
        <v>60</v>
      </c>
      <c r="G33" s="17"/>
      <c r="H33" s="15" t="s">
        <v>46</v>
      </c>
      <c r="I33" s="15" t="s">
        <v>226</v>
      </c>
      <c r="J33" s="18"/>
      <c r="K33" s="18"/>
      <c r="L33" s="19"/>
    </row>
    <row r="34" spans="1:12" s="20" customFormat="1" ht="15" customHeight="1">
      <c r="A34" s="13"/>
      <c r="B34" s="14">
        <v>27</v>
      </c>
      <c r="C34" s="15" t="s">
        <v>75</v>
      </c>
      <c r="D34" s="16" t="s">
        <v>68</v>
      </c>
      <c r="E34" s="17" t="s">
        <v>54</v>
      </c>
      <c r="F34" s="17" t="s">
        <v>59</v>
      </c>
      <c r="G34" s="17"/>
      <c r="H34" s="15" t="s">
        <v>46</v>
      </c>
      <c r="I34" s="15" t="s">
        <v>226</v>
      </c>
      <c r="J34" s="18"/>
      <c r="K34" s="18"/>
      <c r="L34" s="19"/>
    </row>
    <row r="35" spans="1:12" s="20" customFormat="1" ht="15" customHeight="1">
      <c r="A35" s="13"/>
      <c r="B35" s="14">
        <v>28</v>
      </c>
      <c r="C35" s="15" t="s">
        <v>76</v>
      </c>
      <c r="D35" s="16" t="s">
        <v>69</v>
      </c>
      <c r="E35" s="17" t="s">
        <v>54</v>
      </c>
      <c r="F35" s="17" t="s">
        <v>61</v>
      </c>
      <c r="G35" s="17"/>
      <c r="H35" s="15" t="s">
        <v>46</v>
      </c>
      <c r="I35" s="15" t="s">
        <v>226</v>
      </c>
      <c r="J35" s="18"/>
      <c r="K35" s="18"/>
      <c r="L35" s="19"/>
    </row>
    <row r="36" spans="1:12" s="20" customFormat="1" ht="15" customHeight="1">
      <c r="A36" s="13"/>
      <c r="B36" s="14">
        <v>29</v>
      </c>
      <c r="C36" s="15" t="s">
        <v>77</v>
      </c>
      <c r="D36" s="16" t="s">
        <v>70</v>
      </c>
      <c r="E36" s="17" t="s">
        <v>54</v>
      </c>
      <c r="F36" s="17" t="s">
        <v>62</v>
      </c>
      <c r="G36" s="17"/>
      <c r="H36" s="15" t="s">
        <v>46</v>
      </c>
      <c r="I36" s="15" t="s">
        <v>226</v>
      </c>
      <c r="J36" s="18"/>
      <c r="K36" s="18"/>
      <c r="L36" s="19"/>
    </row>
    <row r="37" spans="1:12" s="20" customFormat="1" ht="15" customHeight="1">
      <c r="A37" s="13"/>
      <c r="B37" s="14">
        <v>31</v>
      </c>
      <c r="C37" s="15" t="s">
        <v>122</v>
      </c>
      <c r="D37" s="16" t="s">
        <v>123</v>
      </c>
      <c r="E37" s="17" t="s">
        <v>84</v>
      </c>
      <c r="F37" s="17">
        <v>16602</v>
      </c>
      <c r="G37" s="17"/>
      <c r="H37" s="15" t="s">
        <v>46</v>
      </c>
      <c r="I37" s="15" t="s">
        <v>224</v>
      </c>
      <c r="J37" s="18"/>
      <c r="K37" s="18"/>
      <c r="L37" s="19"/>
    </row>
    <row r="38" spans="1:12" s="20" customFormat="1" ht="15" customHeight="1">
      <c r="A38" s="13"/>
      <c r="B38" s="14">
        <v>32</v>
      </c>
      <c r="C38" s="15" t="s">
        <v>171</v>
      </c>
      <c r="D38" s="16" t="s">
        <v>172</v>
      </c>
      <c r="E38" s="17" t="s">
        <v>84</v>
      </c>
      <c r="F38" s="17">
        <v>6587</v>
      </c>
      <c r="G38" s="17"/>
      <c r="H38" s="15" t="s">
        <v>46</v>
      </c>
      <c r="I38" s="15" t="s">
        <v>224</v>
      </c>
      <c r="J38" s="18"/>
      <c r="K38" s="18"/>
      <c r="L38" s="19"/>
    </row>
    <row r="39" spans="1:12" s="20" customFormat="1" ht="15" customHeight="1">
      <c r="A39" s="13"/>
      <c r="B39" s="14">
        <v>41</v>
      </c>
      <c r="C39" s="15" t="s">
        <v>135</v>
      </c>
      <c r="D39" s="16" t="s">
        <v>136</v>
      </c>
      <c r="E39" s="17" t="s">
        <v>26</v>
      </c>
      <c r="F39" s="17">
        <v>17641</v>
      </c>
      <c r="G39" s="17"/>
      <c r="H39" s="15" t="s">
        <v>28</v>
      </c>
      <c r="I39" s="15" t="s">
        <v>224</v>
      </c>
      <c r="J39" s="18"/>
      <c r="K39" s="18"/>
      <c r="L39" s="19"/>
    </row>
    <row r="40" spans="1:12" s="20" customFormat="1" ht="15" customHeight="1">
      <c r="A40" s="13"/>
      <c r="B40" s="14">
        <v>42</v>
      </c>
      <c r="C40" s="15" t="s">
        <v>119</v>
      </c>
      <c r="D40" s="16" t="s">
        <v>120</v>
      </c>
      <c r="E40" s="17" t="s">
        <v>26</v>
      </c>
      <c r="F40" s="17">
        <v>15511</v>
      </c>
      <c r="G40" s="17"/>
      <c r="H40" s="15" t="s">
        <v>28</v>
      </c>
      <c r="I40" s="15" t="s">
        <v>224</v>
      </c>
      <c r="J40" s="18"/>
      <c r="K40" s="18"/>
      <c r="L40" s="19"/>
    </row>
    <row r="41" spans="1:12" s="20" customFormat="1" ht="15" customHeight="1">
      <c r="A41" s="13"/>
      <c r="B41" s="14">
        <v>43</v>
      </c>
      <c r="C41" s="15" t="s">
        <v>160</v>
      </c>
      <c r="D41" s="16" t="s">
        <v>161</v>
      </c>
      <c r="E41" s="17" t="s">
        <v>26</v>
      </c>
      <c r="F41" s="17">
        <v>3653</v>
      </c>
      <c r="G41" s="17"/>
      <c r="H41" s="15" t="s">
        <v>28</v>
      </c>
      <c r="I41" s="15" t="s">
        <v>224</v>
      </c>
      <c r="J41" s="18"/>
      <c r="K41" s="18"/>
      <c r="L41" s="19"/>
    </row>
    <row r="42" spans="1:12" s="20" customFormat="1" ht="15" customHeight="1">
      <c r="A42" s="13"/>
      <c r="B42" s="14">
        <v>44</v>
      </c>
      <c r="C42" s="15" t="s">
        <v>114</v>
      </c>
      <c r="D42" s="16" t="s">
        <v>115</v>
      </c>
      <c r="E42" s="17" t="s">
        <v>26</v>
      </c>
      <c r="F42" s="17">
        <v>15228</v>
      </c>
      <c r="G42" s="17"/>
      <c r="H42" s="15" t="s">
        <v>28</v>
      </c>
      <c r="I42" s="15" t="s">
        <v>224</v>
      </c>
      <c r="J42" s="18"/>
      <c r="K42" s="18"/>
      <c r="L42" s="19"/>
    </row>
    <row r="43" spans="1:12" s="20" customFormat="1" ht="15" customHeight="1">
      <c r="A43" s="13"/>
      <c r="B43" s="14">
        <v>45</v>
      </c>
      <c r="C43" s="15" t="s">
        <v>137</v>
      </c>
      <c r="D43" s="16" t="s">
        <v>138</v>
      </c>
      <c r="E43" s="17" t="s">
        <v>26</v>
      </c>
      <c r="F43" s="17">
        <v>17773</v>
      </c>
      <c r="G43" s="17"/>
      <c r="H43" s="15" t="s">
        <v>46</v>
      </c>
      <c r="I43" s="15" t="s">
        <v>224</v>
      </c>
      <c r="J43" s="18"/>
      <c r="K43" s="18"/>
      <c r="L43" s="19"/>
    </row>
    <row r="44" spans="1:12" s="20" customFormat="1" ht="15" customHeight="1">
      <c r="A44" s="13"/>
      <c r="B44" s="14">
        <v>46</v>
      </c>
      <c r="C44" s="15" t="s">
        <v>85</v>
      </c>
      <c r="D44" s="16" t="s">
        <v>86</v>
      </c>
      <c r="E44" s="17" t="s">
        <v>26</v>
      </c>
      <c r="F44" s="17">
        <v>12006</v>
      </c>
      <c r="G44" s="17"/>
      <c r="H44" s="15" t="s">
        <v>46</v>
      </c>
      <c r="I44" s="15" t="s">
        <v>224</v>
      </c>
      <c r="J44" s="18"/>
      <c r="K44" s="18"/>
      <c r="L44" s="19"/>
    </row>
    <row r="45" spans="1:12" s="20" customFormat="1" ht="15" customHeight="1">
      <c r="A45" s="13"/>
      <c r="B45" s="14">
        <v>51</v>
      </c>
      <c r="C45" s="15" t="s">
        <v>133</v>
      </c>
      <c r="D45" s="16" t="s">
        <v>134</v>
      </c>
      <c r="E45" s="17" t="s">
        <v>22</v>
      </c>
      <c r="F45" s="17">
        <v>17556</v>
      </c>
      <c r="G45" s="17"/>
      <c r="H45" s="15" t="s">
        <v>28</v>
      </c>
      <c r="I45" s="15" t="s">
        <v>225</v>
      </c>
      <c r="J45" s="18"/>
      <c r="K45" s="18"/>
      <c r="L45" s="19"/>
    </row>
    <row r="46" spans="1:12" s="20" customFormat="1" ht="15" customHeight="1">
      <c r="A46" s="13"/>
      <c r="B46" s="14">
        <v>52</v>
      </c>
      <c r="C46" s="15" t="s">
        <v>169</v>
      </c>
      <c r="D46" s="16" t="s">
        <v>170</v>
      </c>
      <c r="E46" s="17" t="s">
        <v>22</v>
      </c>
      <c r="F46" s="17">
        <v>6111</v>
      </c>
      <c r="G46" s="17"/>
      <c r="H46" s="15" t="s">
        <v>46</v>
      </c>
      <c r="I46" s="15" t="s">
        <v>225</v>
      </c>
      <c r="J46" s="18"/>
      <c r="K46" s="18"/>
      <c r="L46" s="19"/>
    </row>
    <row r="47" spans="1:12" s="20" customFormat="1" ht="15" customHeight="1">
      <c r="A47" s="13"/>
      <c r="B47" s="14">
        <v>53</v>
      </c>
      <c r="C47" s="15" t="s">
        <v>44</v>
      </c>
      <c r="D47" s="16" t="s">
        <v>45</v>
      </c>
      <c r="E47" s="17" t="s">
        <v>22</v>
      </c>
      <c r="F47" s="17">
        <v>18450</v>
      </c>
      <c r="G47" s="17"/>
      <c r="H47" s="15" t="s">
        <v>46</v>
      </c>
      <c r="I47" s="15" t="s">
        <v>225</v>
      </c>
      <c r="J47" s="18"/>
      <c r="K47" s="18"/>
      <c r="L47" s="19"/>
    </row>
    <row r="48" spans="1:12" s="20" customFormat="1" ht="15" customHeight="1">
      <c r="A48" s="13"/>
      <c r="B48" s="14">
        <v>54</v>
      </c>
      <c r="C48" s="15" t="s">
        <v>101</v>
      </c>
      <c r="D48" s="16" t="s">
        <v>102</v>
      </c>
      <c r="E48" s="17" t="s">
        <v>22</v>
      </c>
      <c r="F48" s="17">
        <v>13320</v>
      </c>
      <c r="G48" s="17"/>
      <c r="H48" s="15" t="s">
        <v>28</v>
      </c>
      <c r="I48" s="15" t="s">
        <v>225</v>
      </c>
      <c r="J48" s="18"/>
      <c r="K48" s="18"/>
      <c r="L48" s="19"/>
    </row>
    <row r="49" spans="1:12" s="20" customFormat="1" ht="15" customHeight="1">
      <c r="A49" s="13"/>
      <c r="B49" s="14">
        <v>55</v>
      </c>
      <c r="C49" s="15" t="s">
        <v>131</v>
      </c>
      <c r="D49" s="16" t="s">
        <v>132</v>
      </c>
      <c r="E49" s="17" t="s">
        <v>22</v>
      </c>
      <c r="F49" s="17">
        <v>17469</v>
      </c>
      <c r="G49" s="17"/>
      <c r="H49" s="15" t="s">
        <v>28</v>
      </c>
      <c r="I49" s="15" t="s">
        <v>225</v>
      </c>
      <c r="J49" s="18"/>
      <c r="K49" s="18"/>
      <c r="L49" s="19"/>
    </row>
    <row r="50" spans="1:12" s="20" customFormat="1" ht="15" customHeight="1">
      <c r="A50" s="13"/>
      <c r="B50" s="14">
        <v>56</v>
      </c>
      <c r="C50" s="15" t="s">
        <v>201</v>
      </c>
      <c r="D50" s="16" t="s">
        <v>202</v>
      </c>
      <c r="E50" s="17" t="s">
        <v>22</v>
      </c>
      <c r="F50" s="17" t="s">
        <v>203</v>
      </c>
      <c r="G50" s="17"/>
      <c r="H50" s="15" t="s">
        <v>46</v>
      </c>
      <c r="I50" s="15" t="s">
        <v>225</v>
      </c>
      <c r="J50" s="18"/>
      <c r="K50" s="18"/>
      <c r="L50" s="19"/>
    </row>
    <row r="51" spans="1:12" s="20" customFormat="1" ht="15" customHeight="1">
      <c r="A51" s="13"/>
      <c r="B51" s="14">
        <v>57</v>
      </c>
      <c r="C51" s="15" t="s">
        <v>204</v>
      </c>
      <c r="D51" s="16" t="s">
        <v>205</v>
      </c>
      <c r="E51" s="17" t="s">
        <v>22</v>
      </c>
      <c r="F51" s="17" t="s">
        <v>206</v>
      </c>
      <c r="G51" s="17"/>
      <c r="H51" s="15" t="s">
        <v>27</v>
      </c>
      <c r="I51" s="15" t="s">
        <v>225</v>
      </c>
      <c r="J51" s="18"/>
      <c r="K51" s="18"/>
      <c r="L51" s="19"/>
    </row>
    <row r="52" spans="1:12" s="20" customFormat="1" ht="15" customHeight="1">
      <c r="A52" s="13"/>
      <c r="B52" s="14">
        <v>58</v>
      </c>
      <c r="C52" s="15" t="s">
        <v>119</v>
      </c>
      <c r="D52" s="16" t="s">
        <v>153</v>
      </c>
      <c r="E52" s="17" t="s">
        <v>154</v>
      </c>
      <c r="F52" s="17">
        <v>18595</v>
      </c>
      <c r="G52" s="17"/>
      <c r="H52" s="15" t="s">
        <v>28</v>
      </c>
      <c r="I52" s="15" t="s">
        <v>225</v>
      </c>
      <c r="J52" s="18"/>
      <c r="K52" s="18"/>
      <c r="L52" s="19"/>
    </row>
    <row r="53" spans="1:12" s="20" customFormat="1" ht="15" customHeight="1">
      <c r="A53" s="13"/>
      <c r="B53" s="14">
        <v>59</v>
      </c>
      <c r="C53" s="15" t="s">
        <v>107</v>
      </c>
      <c r="D53" s="16" t="s">
        <v>108</v>
      </c>
      <c r="E53" s="17" t="s">
        <v>109</v>
      </c>
      <c r="F53" s="17">
        <v>13591</v>
      </c>
      <c r="G53" s="17"/>
      <c r="H53" s="15" t="s">
        <v>28</v>
      </c>
      <c r="I53" s="15" t="s">
        <v>225</v>
      </c>
      <c r="J53" s="18"/>
      <c r="K53" s="18"/>
      <c r="L53" s="19"/>
    </row>
    <row r="54" spans="1:14" s="20" customFormat="1" ht="15" customHeight="1">
      <c r="A54" s="13"/>
      <c r="B54" s="14">
        <v>60</v>
      </c>
      <c r="C54" s="15" t="s">
        <v>112</v>
      </c>
      <c r="D54" s="16" t="s">
        <v>113</v>
      </c>
      <c r="E54" s="17" t="s">
        <v>109</v>
      </c>
      <c r="F54" s="17">
        <v>14287</v>
      </c>
      <c r="G54" s="17"/>
      <c r="H54" s="15" t="s">
        <v>28</v>
      </c>
      <c r="I54" s="15" t="s">
        <v>225</v>
      </c>
      <c r="J54" s="18"/>
      <c r="K54" s="18"/>
      <c r="L54" s="19"/>
      <c r="M54" s="153"/>
      <c r="N54" s="153"/>
    </row>
    <row r="55" spans="1:14" s="20" customFormat="1" ht="15" customHeight="1">
      <c r="A55" s="13"/>
      <c r="B55" s="14">
        <v>61</v>
      </c>
      <c r="C55" s="15" t="s">
        <v>207</v>
      </c>
      <c r="D55" s="16" t="s">
        <v>208</v>
      </c>
      <c r="E55" s="17" t="s">
        <v>209</v>
      </c>
      <c r="F55" s="17" t="s">
        <v>210</v>
      </c>
      <c r="G55" s="17"/>
      <c r="H55" s="15" t="s">
        <v>28</v>
      </c>
      <c r="I55" s="15" t="s">
        <v>230</v>
      </c>
      <c r="J55" s="18"/>
      <c r="K55" s="18"/>
      <c r="L55" s="19"/>
      <c r="M55" s="153"/>
      <c r="N55" s="153"/>
    </row>
    <row r="56" spans="1:14" s="20" customFormat="1" ht="15" customHeight="1">
      <c r="A56" s="13"/>
      <c r="B56" s="14">
        <v>71</v>
      </c>
      <c r="C56" s="15" t="s">
        <v>156</v>
      </c>
      <c r="D56" s="16" t="s">
        <v>157</v>
      </c>
      <c r="E56" s="17" t="s">
        <v>146</v>
      </c>
      <c r="F56" s="17">
        <v>19040</v>
      </c>
      <c r="G56" s="17"/>
      <c r="H56" s="15" t="s">
        <v>46</v>
      </c>
      <c r="I56" s="15" t="s">
        <v>223</v>
      </c>
      <c r="J56" s="18"/>
      <c r="K56" s="18"/>
      <c r="L56" s="19"/>
      <c r="M56" s="153"/>
      <c r="N56" s="153"/>
    </row>
    <row r="57" spans="1:14" s="20" customFormat="1" ht="15" customHeight="1">
      <c r="A57" s="13"/>
      <c r="B57" s="14">
        <v>72</v>
      </c>
      <c r="C57" s="15" t="s">
        <v>144</v>
      </c>
      <c r="D57" s="16" t="s">
        <v>145</v>
      </c>
      <c r="E57" s="17" t="s">
        <v>146</v>
      </c>
      <c r="F57" s="17">
        <v>18044</v>
      </c>
      <c r="G57" s="17"/>
      <c r="H57" s="15" t="s">
        <v>46</v>
      </c>
      <c r="I57" s="15" t="s">
        <v>223</v>
      </c>
      <c r="J57" s="18"/>
      <c r="K57" s="18"/>
      <c r="L57" s="19"/>
      <c r="M57" s="153"/>
      <c r="N57" s="153"/>
    </row>
    <row r="58" spans="1:14" s="20" customFormat="1" ht="15" customHeight="1">
      <c r="A58" s="13"/>
      <c r="B58" s="14">
        <v>73</v>
      </c>
      <c r="C58" s="15" t="s">
        <v>151</v>
      </c>
      <c r="D58" s="16" t="s">
        <v>152</v>
      </c>
      <c r="E58" s="17" t="s">
        <v>146</v>
      </c>
      <c r="F58" s="17">
        <v>18379</v>
      </c>
      <c r="G58" s="17"/>
      <c r="H58" s="15" t="s">
        <v>28</v>
      </c>
      <c r="I58" s="15" t="s">
        <v>223</v>
      </c>
      <c r="J58" s="18"/>
      <c r="K58" s="18"/>
      <c r="L58" s="19"/>
      <c r="M58" s="153"/>
      <c r="N58" s="153"/>
    </row>
    <row r="59" spans="1:14" s="20" customFormat="1" ht="15" customHeight="1">
      <c r="A59" s="13"/>
      <c r="B59" s="14">
        <v>74</v>
      </c>
      <c r="C59" s="15" t="s">
        <v>162</v>
      </c>
      <c r="D59" s="16" t="s">
        <v>163</v>
      </c>
      <c r="E59" s="17" t="s">
        <v>146</v>
      </c>
      <c r="F59" s="17">
        <v>3706</v>
      </c>
      <c r="G59" s="17"/>
      <c r="H59" s="15" t="s">
        <v>28</v>
      </c>
      <c r="I59" s="15" t="s">
        <v>223</v>
      </c>
      <c r="J59" s="18"/>
      <c r="K59" s="18"/>
      <c r="L59" s="19"/>
      <c r="M59" s="153"/>
      <c r="N59" s="153"/>
    </row>
    <row r="60" spans="1:14" s="20" customFormat="1" ht="15" customHeight="1">
      <c r="A60" s="13"/>
      <c r="B60" s="14">
        <v>81</v>
      </c>
      <c r="C60" s="15" t="s">
        <v>94</v>
      </c>
      <c r="D60" s="16" t="s">
        <v>95</v>
      </c>
      <c r="E60" s="17" t="s">
        <v>96</v>
      </c>
      <c r="F60" s="17">
        <v>12950</v>
      </c>
      <c r="G60" s="17"/>
      <c r="H60" s="15" t="s">
        <v>46</v>
      </c>
      <c r="I60" s="15" t="s">
        <v>230</v>
      </c>
      <c r="J60" s="18"/>
      <c r="K60" s="18"/>
      <c r="L60" s="19"/>
      <c r="M60" s="153"/>
      <c r="N60" s="153"/>
    </row>
    <row r="61" spans="1:14" s="20" customFormat="1" ht="15" customHeight="1">
      <c r="A61" s="13"/>
      <c r="B61" s="14">
        <v>91</v>
      </c>
      <c r="C61" s="15" t="s">
        <v>81</v>
      </c>
      <c r="D61" s="16" t="s">
        <v>82</v>
      </c>
      <c r="E61" s="17" t="s">
        <v>83</v>
      </c>
      <c r="F61" s="17">
        <v>10437</v>
      </c>
      <c r="G61" s="17"/>
      <c r="H61" s="15" t="s">
        <v>46</v>
      </c>
      <c r="I61" s="15" t="s">
        <v>229</v>
      </c>
      <c r="J61" s="18"/>
      <c r="K61" s="18"/>
      <c r="L61" s="19"/>
      <c r="M61" s="153"/>
      <c r="N61" s="153"/>
    </row>
    <row r="62" spans="1:14" s="20" customFormat="1" ht="15" customHeight="1">
      <c r="A62" s="13"/>
      <c r="B62" s="14">
        <v>92</v>
      </c>
      <c r="C62" s="15" t="s">
        <v>183</v>
      </c>
      <c r="D62" s="16" t="s">
        <v>184</v>
      </c>
      <c r="E62" s="17" t="s">
        <v>83</v>
      </c>
      <c r="F62" s="17">
        <v>9910</v>
      </c>
      <c r="G62" s="17"/>
      <c r="H62" s="15" t="s">
        <v>46</v>
      </c>
      <c r="I62" s="15" t="s">
        <v>229</v>
      </c>
      <c r="J62" s="18"/>
      <c r="K62" s="18"/>
      <c r="L62" s="19"/>
      <c r="M62" s="153"/>
      <c r="N62" s="153"/>
    </row>
    <row r="63" spans="1:14" s="20" customFormat="1" ht="15" customHeight="1">
      <c r="A63" s="13"/>
      <c r="B63" s="14">
        <v>93</v>
      </c>
      <c r="C63" s="15" t="s">
        <v>87</v>
      </c>
      <c r="D63" s="16" t="s">
        <v>88</v>
      </c>
      <c r="E63" s="17" t="s">
        <v>83</v>
      </c>
      <c r="F63" s="17">
        <v>12753</v>
      </c>
      <c r="G63" s="17"/>
      <c r="H63" s="15" t="s">
        <v>28</v>
      </c>
      <c r="I63" s="15" t="s">
        <v>229</v>
      </c>
      <c r="J63" s="18"/>
      <c r="K63" s="18"/>
      <c r="L63" s="19"/>
      <c r="M63" s="73"/>
      <c r="N63" s="73"/>
    </row>
    <row r="64" spans="1:14" s="20" customFormat="1" ht="15" customHeight="1">
      <c r="A64" s="13"/>
      <c r="B64" s="14">
        <v>94</v>
      </c>
      <c r="C64" s="15" t="s">
        <v>149</v>
      </c>
      <c r="D64" s="16" t="s">
        <v>150</v>
      </c>
      <c r="E64" s="17" t="s">
        <v>83</v>
      </c>
      <c r="F64" s="17">
        <v>18360</v>
      </c>
      <c r="G64" s="17"/>
      <c r="H64" s="15" t="s">
        <v>46</v>
      </c>
      <c r="I64" s="15" t="s">
        <v>229</v>
      </c>
      <c r="J64" s="18"/>
      <c r="K64" s="18"/>
      <c r="L64" s="19"/>
      <c r="M64" s="153"/>
      <c r="N64" s="153"/>
    </row>
    <row r="65" spans="1:14" s="20" customFormat="1" ht="15" customHeight="1">
      <c r="A65" s="13"/>
      <c r="B65" s="14">
        <v>101</v>
      </c>
      <c r="C65" s="15" t="s">
        <v>124</v>
      </c>
      <c r="D65" s="16" t="s">
        <v>125</v>
      </c>
      <c r="E65" s="17" t="s">
        <v>126</v>
      </c>
      <c r="F65" s="17">
        <v>16849</v>
      </c>
      <c r="G65" s="17"/>
      <c r="H65" s="15" t="s">
        <v>46</v>
      </c>
      <c r="I65" s="15" t="s">
        <v>230</v>
      </c>
      <c r="J65" s="18"/>
      <c r="K65" s="18"/>
      <c r="L65" s="19"/>
      <c r="M65" s="153"/>
      <c r="N65" s="153"/>
    </row>
    <row r="66" spans="1:14" s="20" customFormat="1" ht="15" customHeight="1">
      <c r="A66" s="13"/>
      <c r="B66" s="14">
        <v>111</v>
      </c>
      <c r="C66" s="15" t="s">
        <v>166</v>
      </c>
      <c r="D66" s="16" t="s">
        <v>167</v>
      </c>
      <c r="E66" s="17" t="s">
        <v>168</v>
      </c>
      <c r="F66" s="17">
        <v>5352</v>
      </c>
      <c r="G66" s="17"/>
      <c r="H66" s="15" t="s">
        <v>46</v>
      </c>
      <c r="I66" s="15" t="s">
        <v>230</v>
      </c>
      <c r="J66" s="18"/>
      <c r="K66" s="18"/>
      <c r="L66" s="19"/>
      <c r="M66" s="153"/>
      <c r="N66" s="153"/>
    </row>
    <row r="67" spans="1:14" s="20" customFormat="1" ht="15" customHeight="1">
      <c r="A67" s="13"/>
      <c r="B67" s="14">
        <v>121</v>
      </c>
      <c r="C67" s="15" t="s">
        <v>129</v>
      </c>
      <c r="D67" s="16" t="s">
        <v>130</v>
      </c>
      <c r="E67" s="17" t="s">
        <v>118</v>
      </c>
      <c r="F67" s="17">
        <v>17265</v>
      </c>
      <c r="G67" s="17"/>
      <c r="H67" s="15" t="s">
        <v>46</v>
      </c>
      <c r="I67" s="15" t="s">
        <v>221</v>
      </c>
      <c r="J67" s="18"/>
      <c r="K67" s="18"/>
      <c r="L67" s="19"/>
      <c r="M67" s="153"/>
      <c r="N67" s="153"/>
    </row>
    <row r="68" spans="1:14" s="20" customFormat="1" ht="15" customHeight="1">
      <c r="A68" s="13"/>
      <c r="B68" s="14">
        <v>122</v>
      </c>
      <c r="C68" s="15" t="s">
        <v>158</v>
      </c>
      <c r="D68" s="16" t="s">
        <v>159</v>
      </c>
      <c r="E68" s="17" t="s">
        <v>118</v>
      </c>
      <c r="F68" s="17">
        <v>19052</v>
      </c>
      <c r="G68" s="17"/>
      <c r="H68" s="15" t="s">
        <v>46</v>
      </c>
      <c r="I68" s="15" t="s">
        <v>221</v>
      </c>
      <c r="J68" s="18"/>
      <c r="K68" s="18"/>
      <c r="L68" s="19"/>
      <c r="M68" s="153"/>
      <c r="N68" s="153"/>
    </row>
    <row r="69" spans="1:12" s="20" customFormat="1" ht="15" customHeight="1">
      <c r="A69" s="13"/>
      <c r="B69" s="14">
        <v>123</v>
      </c>
      <c r="C69" s="15" t="s">
        <v>127</v>
      </c>
      <c r="D69" s="16" t="s">
        <v>128</v>
      </c>
      <c r="E69" s="17" t="s">
        <v>118</v>
      </c>
      <c r="F69" s="17">
        <v>16978</v>
      </c>
      <c r="G69" s="17"/>
      <c r="H69" s="15" t="s">
        <v>28</v>
      </c>
      <c r="I69" s="15" t="s">
        <v>221</v>
      </c>
      <c r="J69" s="18"/>
      <c r="K69" s="18"/>
      <c r="L69" s="19"/>
    </row>
    <row r="70" spans="1:12" s="20" customFormat="1" ht="15" customHeight="1">
      <c r="A70" s="13"/>
      <c r="B70" s="14">
        <v>124</v>
      </c>
      <c r="C70" s="15" t="s">
        <v>116</v>
      </c>
      <c r="D70" s="16" t="s">
        <v>117</v>
      </c>
      <c r="E70" s="17" t="s">
        <v>118</v>
      </c>
      <c r="F70" s="17">
        <v>15508</v>
      </c>
      <c r="G70" s="17"/>
      <c r="H70" s="15" t="s">
        <v>28</v>
      </c>
      <c r="I70" s="15" t="s">
        <v>221</v>
      </c>
      <c r="J70" s="18"/>
      <c r="K70" s="18"/>
      <c r="L70" s="19"/>
    </row>
    <row r="71" spans="1:12" s="20" customFormat="1" ht="15" customHeight="1">
      <c r="A71" s="13"/>
      <c r="B71" s="14">
        <v>131</v>
      </c>
      <c r="C71" s="15" t="s">
        <v>178</v>
      </c>
      <c r="D71" s="16" t="s">
        <v>179</v>
      </c>
      <c r="E71" s="17" t="s">
        <v>141</v>
      </c>
      <c r="F71" s="17">
        <v>8594</v>
      </c>
      <c r="G71" s="17"/>
      <c r="H71" s="15" t="s">
        <v>46</v>
      </c>
      <c r="I71" s="15" t="s">
        <v>221</v>
      </c>
      <c r="J71" s="18"/>
      <c r="K71" s="18"/>
      <c r="L71" s="19"/>
    </row>
    <row r="72" spans="1:12" s="20" customFormat="1" ht="15" customHeight="1">
      <c r="A72" s="13"/>
      <c r="B72" s="14">
        <v>132</v>
      </c>
      <c r="C72" s="15" t="s">
        <v>176</v>
      </c>
      <c r="D72" s="16" t="s">
        <v>177</v>
      </c>
      <c r="E72" s="17" t="s">
        <v>141</v>
      </c>
      <c r="F72" s="17">
        <v>8279</v>
      </c>
      <c r="G72" s="17"/>
      <c r="H72" s="15" t="s">
        <v>46</v>
      </c>
      <c r="I72" s="15" t="s">
        <v>221</v>
      </c>
      <c r="J72" s="18"/>
      <c r="K72" s="18"/>
      <c r="L72" s="19"/>
    </row>
    <row r="73" spans="1:12" s="20" customFormat="1" ht="15" customHeight="1">
      <c r="A73" s="13"/>
      <c r="B73" s="14">
        <v>133</v>
      </c>
      <c r="C73" s="15" t="s">
        <v>92</v>
      </c>
      <c r="D73" s="16" t="s">
        <v>93</v>
      </c>
      <c r="E73" s="17" t="s">
        <v>33</v>
      </c>
      <c r="F73" s="17">
        <v>12896</v>
      </c>
      <c r="G73" s="17"/>
      <c r="H73" s="15" t="s">
        <v>28</v>
      </c>
      <c r="I73" s="15" t="s">
        <v>221</v>
      </c>
      <c r="J73" s="18"/>
      <c r="K73" s="18"/>
      <c r="L73" s="19"/>
    </row>
    <row r="74" spans="1:12" s="20" customFormat="1" ht="15" customHeight="1">
      <c r="A74" s="13"/>
      <c r="B74" s="14">
        <v>141</v>
      </c>
      <c r="C74" s="15" t="s">
        <v>142</v>
      </c>
      <c r="D74" s="16" t="s">
        <v>164</v>
      </c>
      <c r="E74" s="17" t="s">
        <v>165</v>
      </c>
      <c r="F74" s="17">
        <v>3818</v>
      </c>
      <c r="G74" s="17"/>
      <c r="H74" s="15" t="s">
        <v>46</v>
      </c>
      <c r="I74" s="15" t="s">
        <v>229</v>
      </c>
      <c r="J74" s="18"/>
      <c r="K74" s="18"/>
      <c r="L74" s="19"/>
    </row>
    <row r="75" spans="1:12" s="20" customFormat="1" ht="15" customHeight="1">
      <c r="A75" s="13"/>
      <c r="B75" s="14">
        <v>152</v>
      </c>
      <c r="C75" s="15" t="s">
        <v>97</v>
      </c>
      <c r="D75" s="16" t="s">
        <v>98</v>
      </c>
      <c r="E75" s="17" t="s">
        <v>36</v>
      </c>
      <c r="F75" s="17">
        <v>12966</v>
      </c>
      <c r="G75" s="17"/>
      <c r="H75" s="15" t="s">
        <v>46</v>
      </c>
      <c r="I75" s="15" t="s">
        <v>222</v>
      </c>
      <c r="J75" s="18"/>
      <c r="K75" s="18"/>
      <c r="L75" s="19"/>
    </row>
    <row r="76" spans="1:12" s="20" customFormat="1" ht="15" customHeight="1">
      <c r="A76" s="13"/>
      <c r="B76" s="14">
        <v>153</v>
      </c>
      <c r="C76" s="15" t="s">
        <v>99</v>
      </c>
      <c r="D76" s="16" t="s">
        <v>100</v>
      </c>
      <c r="E76" s="17" t="s">
        <v>36</v>
      </c>
      <c r="F76" s="17">
        <v>13192</v>
      </c>
      <c r="G76" s="17"/>
      <c r="H76" s="15" t="s">
        <v>46</v>
      </c>
      <c r="I76" s="15" t="s">
        <v>222</v>
      </c>
      <c r="J76" s="18"/>
      <c r="K76" s="18"/>
      <c r="L76" s="19"/>
    </row>
    <row r="77" spans="1:12" s="20" customFormat="1" ht="15" customHeight="1">
      <c r="A77" s="13"/>
      <c r="B77" s="14">
        <v>154</v>
      </c>
      <c r="C77" s="15" t="s">
        <v>121</v>
      </c>
      <c r="D77" s="16" t="s">
        <v>143</v>
      </c>
      <c r="E77" s="17" t="s">
        <v>36</v>
      </c>
      <c r="F77" s="17">
        <v>17959</v>
      </c>
      <c r="G77" s="17"/>
      <c r="H77" s="15" t="s">
        <v>46</v>
      </c>
      <c r="I77" s="15" t="s">
        <v>222</v>
      </c>
      <c r="J77" s="18"/>
      <c r="K77" s="18"/>
      <c r="L77" s="19"/>
    </row>
    <row r="78" spans="1:12" s="20" customFormat="1" ht="15" customHeight="1">
      <c r="A78" s="13"/>
      <c r="B78" s="14">
        <v>156</v>
      </c>
      <c r="C78" s="15" t="s">
        <v>147</v>
      </c>
      <c r="D78" s="16" t="s">
        <v>148</v>
      </c>
      <c r="E78" s="17" t="s">
        <v>36</v>
      </c>
      <c r="F78" s="17">
        <v>18304</v>
      </c>
      <c r="G78" s="17"/>
      <c r="H78" s="15" t="s">
        <v>28</v>
      </c>
      <c r="I78" s="15" t="s">
        <v>222</v>
      </c>
      <c r="J78" s="18"/>
      <c r="K78" s="18"/>
      <c r="L78" s="19"/>
    </row>
    <row r="79" spans="1:12" s="20" customFormat="1" ht="15" customHeight="1">
      <c r="A79" s="13"/>
      <c r="B79" s="14">
        <v>157</v>
      </c>
      <c r="C79" s="15" t="s">
        <v>105</v>
      </c>
      <c r="D79" s="16" t="s">
        <v>106</v>
      </c>
      <c r="E79" s="17" t="s">
        <v>36</v>
      </c>
      <c r="F79" s="17">
        <v>13538</v>
      </c>
      <c r="G79" s="17"/>
      <c r="H79" s="15" t="s">
        <v>28</v>
      </c>
      <c r="I79" s="15" t="s">
        <v>222</v>
      </c>
      <c r="J79" s="18"/>
      <c r="K79" s="18"/>
      <c r="L79" s="19"/>
    </row>
    <row r="80" spans="1:12" s="20" customFormat="1" ht="15" customHeight="1">
      <c r="A80" s="13"/>
      <c r="B80" s="14">
        <v>158</v>
      </c>
      <c r="C80" s="15" t="s">
        <v>37</v>
      </c>
      <c r="D80" s="16" t="s">
        <v>38</v>
      </c>
      <c r="E80" s="17" t="s">
        <v>36</v>
      </c>
      <c r="F80" s="17">
        <v>14769</v>
      </c>
      <c r="G80" s="17"/>
      <c r="H80" s="15" t="s">
        <v>28</v>
      </c>
      <c r="I80" s="15" t="s">
        <v>222</v>
      </c>
      <c r="J80" s="18"/>
      <c r="K80" s="18"/>
      <c r="L80" s="19"/>
    </row>
    <row r="81" spans="1:12" s="20" customFormat="1" ht="15" customHeight="1">
      <c r="A81" s="13"/>
      <c r="B81" s="14">
        <v>161</v>
      </c>
      <c r="C81" s="15" t="s">
        <v>180</v>
      </c>
      <c r="D81" s="16" t="s">
        <v>181</v>
      </c>
      <c r="E81" s="17" t="s">
        <v>182</v>
      </c>
      <c r="F81" s="17">
        <v>9611</v>
      </c>
      <c r="G81" s="17"/>
      <c r="H81" s="15" t="s">
        <v>28</v>
      </c>
      <c r="I81" s="15" t="s">
        <v>230</v>
      </c>
      <c r="J81" s="18"/>
      <c r="K81" s="18"/>
      <c r="L81" s="19"/>
    </row>
    <row r="82" spans="1:12" s="20" customFormat="1" ht="15" customHeight="1">
      <c r="A82" s="13"/>
      <c r="B82" s="14">
        <v>171</v>
      </c>
      <c r="C82" s="15" t="s">
        <v>34</v>
      </c>
      <c r="D82" s="16" t="s">
        <v>35</v>
      </c>
      <c r="E82" s="17" t="s">
        <v>25</v>
      </c>
      <c r="F82" s="17">
        <v>11976</v>
      </c>
      <c r="G82" s="17"/>
      <c r="H82" s="15" t="s">
        <v>46</v>
      </c>
      <c r="I82" s="15" t="s">
        <v>223</v>
      </c>
      <c r="J82" s="18"/>
      <c r="K82" s="18"/>
      <c r="L82" s="19"/>
    </row>
    <row r="83" spans="1:12" s="20" customFormat="1" ht="15" customHeight="1">
      <c r="A83" s="13"/>
      <c r="B83" s="14">
        <v>173</v>
      </c>
      <c r="C83" s="15" t="s">
        <v>110</v>
      </c>
      <c r="D83" s="16" t="s">
        <v>111</v>
      </c>
      <c r="E83" s="17" t="s">
        <v>25</v>
      </c>
      <c r="F83" s="17">
        <v>13882</v>
      </c>
      <c r="G83" s="17"/>
      <c r="H83" s="15" t="s">
        <v>46</v>
      </c>
      <c r="I83" s="15" t="s">
        <v>223</v>
      </c>
      <c r="J83" s="18"/>
      <c r="K83" s="18"/>
      <c r="L83" s="19"/>
    </row>
    <row r="84" spans="1:12" s="20" customFormat="1" ht="15" customHeight="1">
      <c r="A84" s="13"/>
      <c r="B84" s="14">
        <v>174</v>
      </c>
      <c r="C84" s="15" t="s">
        <v>139</v>
      </c>
      <c r="D84" s="16" t="s">
        <v>140</v>
      </c>
      <c r="E84" s="17" t="s">
        <v>25</v>
      </c>
      <c r="F84" s="17">
        <v>17781</v>
      </c>
      <c r="G84" s="17"/>
      <c r="H84" s="15" t="s">
        <v>28</v>
      </c>
      <c r="I84" s="15" t="s">
        <v>223</v>
      </c>
      <c r="J84" s="18"/>
      <c r="K84" s="18"/>
      <c r="L84" s="19"/>
    </row>
    <row r="85" spans="1:12" s="21" customFormat="1" ht="15" customHeight="1">
      <c r="A85" s="22"/>
      <c r="B85" s="23"/>
      <c r="C85" s="13"/>
      <c r="D85" s="13"/>
      <c r="E85" s="13"/>
      <c r="F85" s="13"/>
      <c r="G85" s="13"/>
      <c r="H85" s="13"/>
      <c r="I85" s="13"/>
      <c r="J85" s="13"/>
      <c r="K85" s="13"/>
      <c r="L85" s="13"/>
    </row>
    <row r="86" s="20" customFormat="1" ht="12.75">
      <c r="N86" s="15"/>
    </row>
    <row r="87" s="20" customFormat="1" ht="12.75">
      <c r="N87" s="15"/>
    </row>
    <row r="88" spans="2:14" s="20" customFormat="1" ht="12.75">
      <c r="B88" s="24" t="s">
        <v>231</v>
      </c>
      <c r="N88" s="15"/>
    </row>
    <row r="89" s="20" customFormat="1" ht="12.75">
      <c r="N89" s="15"/>
    </row>
    <row r="90" spans="3:14" s="20" customFormat="1" ht="12.75">
      <c r="C90" s="3" t="s">
        <v>222</v>
      </c>
      <c r="D90" s="32">
        <v>1</v>
      </c>
      <c r="N90" s="15"/>
    </row>
    <row r="91" spans="3:14" s="20" customFormat="1" ht="12.75">
      <c r="C91" s="3" t="s">
        <v>224</v>
      </c>
      <c r="D91" s="32">
        <v>2</v>
      </c>
      <c r="N91" s="15"/>
    </row>
    <row r="92" spans="3:14" s="20" customFormat="1" ht="12.75">
      <c r="C92" s="3" t="s">
        <v>228</v>
      </c>
      <c r="D92" s="32">
        <v>3</v>
      </c>
      <c r="N92" s="15"/>
    </row>
    <row r="93" spans="3:14" s="20" customFormat="1" ht="12.75">
      <c r="C93" s="3" t="s">
        <v>221</v>
      </c>
      <c r="D93" s="32">
        <v>4</v>
      </c>
      <c r="N93" s="15"/>
    </row>
    <row r="94" spans="3:14" s="20" customFormat="1" ht="12.75">
      <c r="C94" s="3" t="s">
        <v>230</v>
      </c>
      <c r="D94" s="32">
        <v>5</v>
      </c>
      <c r="N94" s="15"/>
    </row>
    <row r="95" spans="3:14" s="20" customFormat="1" ht="12.75">
      <c r="C95" s="3" t="s">
        <v>229</v>
      </c>
      <c r="D95" s="32">
        <v>6</v>
      </c>
      <c r="N95" s="15"/>
    </row>
    <row r="96" spans="3:14" s="20" customFormat="1" ht="12.75">
      <c r="C96" s="3" t="s">
        <v>223</v>
      </c>
      <c r="D96" s="32">
        <v>7</v>
      </c>
      <c r="N96"/>
    </row>
    <row r="97" spans="3:14" s="20" customFormat="1" ht="12.75">
      <c r="C97" s="3" t="s">
        <v>226</v>
      </c>
      <c r="D97" s="32">
        <v>8</v>
      </c>
      <c r="N97"/>
    </row>
    <row r="98" spans="3:14" s="20" customFormat="1" ht="12.75">
      <c r="C98" s="3" t="s">
        <v>227</v>
      </c>
      <c r="D98" s="32">
        <v>9</v>
      </c>
      <c r="N98"/>
    </row>
    <row r="99" spans="3:14" s="20" customFormat="1" ht="12.75">
      <c r="C99" s="3" t="s">
        <v>225</v>
      </c>
      <c r="D99" s="32">
        <v>10</v>
      </c>
      <c r="N99"/>
    </row>
    <row r="100" s="20" customFormat="1" ht="12.75">
      <c r="N100"/>
    </row>
    <row r="101" s="20" customFormat="1" ht="12.75">
      <c r="N101"/>
    </row>
    <row r="102" s="20" customFormat="1" ht="12.75">
      <c r="N102"/>
    </row>
    <row r="103" s="20" customFormat="1" ht="12.75">
      <c r="N103"/>
    </row>
    <row r="104" s="20" customFormat="1" ht="12.75">
      <c r="N104"/>
    </row>
    <row r="105" s="20" customFormat="1" ht="12.75">
      <c r="N105"/>
    </row>
    <row r="106" spans="1:13" ht="26.25">
      <c r="A106" s="160" t="s">
        <v>53</v>
      </c>
      <c r="B106" s="161"/>
      <c r="C106" s="161"/>
      <c r="D106" s="161"/>
      <c r="E106" s="161"/>
      <c r="F106" s="161"/>
      <c r="G106" s="161"/>
      <c r="H106" s="161"/>
      <c r="I106" s="161"/>
      <c r="J106" s="161"/>
      <c r="K106" s="161"/>
      <c r="L106" s="161"/>
      <c r="M106" s="54"/>
    </row>
    <row r="107" spans="1:13" ht="21">
      <c r="A107" s="162" t="s">
        <v>51</v>
      </c>
      <c r="B107" s="163"/>
      <c r="C107" s="163"/>
      <c r="D107" s="163"/>
      <c r="E107" s="163"/>
      <c r="F107" s="163"/>
      <c r="G107" s="163"/>
      <c r="H107" s="163"/>
      <c r="I107" s="163"/>
      <c r="J107" s="163"/>
      <c r="K107" s="163"/>
      <c r="L107" s="163"/>
      <c r="M107" s="155"/>
    </row>
    <row r="108" spans="1:13" ht="15.75">
      <c r="A108" s="155"/>
      <c r="B108" s="155"/>
      <c r="D108" s="155"/>
      <c r="E108" s="168" t="s">
        <v>365</v>
      </c>
      <c r="F108" s="168"/>
      <c r="G108" s="168"/>
      <c r="H108" s="168"/>
      <c r="I108" s="155"/>
      <c r="J108" s="155"/>
      <c r="K108" s="155"/>
      <c r="L108" s="3" t="s">
        <v>366</v>
      </c>
      <c r="M108" s="155"/>
    </row>
    <row r="109" spans="1:13" ht="12.75">
      <c r="A109" s="4" t="s">
        <v>353</v>
      </c>
      <c r="B109" s="155"/>
      <c r="D109" s="155"/>
      <c r="E109" s="155"/>
      <c r="F109" s="155"/>
      <c r="H109" s="155"/>
      <c r="I109" s="155"/>
      <c r="J109" s="155"/>
      <c r="K109" s="155"/>
      <c r="L109" s="3" t="s">
        <v>24</v>
      </c>
      <c r="M109" s="155"/>
    </row>
    <row r="110" spans="1:13" ht="21">
      <c r="A110" s="164" t="s">
        <v>306</v>
      </c>
      <c r="B110" s="161"/>
      <c r="C110" s="161"/>
      <c r="D110" s="161"/>
      <c r="E110" s="161"/>
      <c r="F110" s="161"/>
      <c r="G110" s="161"/>
      <c r="H110" s="161"/>
      <c r="I110" s="161"/>
      <c r="J110" s="161"/>
      <c r="K110" s="161"/>
      <c r="L110" s="161"/>
      <c r="M110" s="155"/>
    </row>
    <row r="111" spans="1:13" ht="9" customHeight="1">
      <c r="A111" s="155"/>
      <c r="B111" s="155"/>
      <c r="D111" s="155"/>
      <c r="E111" s="155"/>
      <c r="F111" s="155"/>
      <c r="H111" s="155"/>
      <c r="I111" s="155"/>
      <c r="J111" s="155"/>
      <c r="K111" s="155"/>
      <c r="L111" s="155"/>
      <c r="M111" s="155"/>
    </row>
    <row r="112" spans="1:13" ht="12.75">
      <c r="A112" s="5" t="s">
        <v>0</v>
      </c>
      <c r="B112" s="5" t="s">
        <v>1</v>
      </c>
      <c r="C112" s="5" t="s">
        <v>2</v>
      </c>
      <c r="D112" s="5" t="s">
        <v>3</v>
      </c>
      <c r="E112" s="5" t="s">
        <v>4</v>
      </c>
      <c r="F112" s="5" t="s">
        <v>5</v>
      </c>
      <c r="G112" s="5"/>
      <c r="H112" s="5" t="s">
        <v>29</v>
      </c>
      <c r="I112" s="5" t="s">
        <v>16</v>
      </c>
      <c r="J112" s="5" t="s">
        <v>6</v>
      </c>
      <c r="K112" s="5" t="s">
        <v>7</v>
      </c>
      <c r="L112" s="5" t="s">
        <v>17</v>
      </c>
      <c r="M112" s="155"/>
    </row>
    <row r="113" spans="1:13" ht="12.75">
      <c r="A113" s="6" t="s">
        <v>8</v>
      </c>
      <c r="B113" s="6" t="s">
        <v>9</v>
      </c>
      <c r="C113" s="6" t="s">
        <v>10</v>
      </c>
      <c r="D113" s="6" t="s">
        <v>11</v>
      </c>
      <c r="E113" s="6" t="s">
        <v>23</v>
      </c>
      <c r="F113" s="6" t="s">
        <v>12</v>
      </c>
      <c r="G113" s="6"/>
      <c r="H113" s="6" t="s">
        <v>30</v>
      </c>
      <c r="I113" s="6" t="s">
        <v>15</v>
      </c>
      <c r="J113" s="6" t="s">
        <v>13</v>
      </c>
      <c r="K113" s="6" t="s">
        <v>14</v>
      </c>
      <c r="L113" s="6" t="s">
        <v>18</v>
      </c>
      <c r="M113" s="155"/>
    </row>
    <row r="114" spans="1:13" ht="13.5" thickBot="1">
      <c r="A114" s="155"/>
      <c r="B114" s="155"/>
      <c r="D114" s="155"/>
      <c r="E114" s="155"/>
      <c r="F114" s="155"/>
      <c r="H114" s="155"/>
      <c r="I114" s="155"/>
      <c r="J114" s="155"/>
      <c r="K114" s="155"/>
      <c r="L114" s="155"/>
      <c r="M114" s="155"/>
    </row>
    <row r="115" spans="1:13" ht="15">
      <c r="A115" s="166" t="s">
        <v>438</v>
      </c>
      <c r="B115" s="166"/>
      <c r="C115" s="166"/>
      <c r="D115" s="166"/>
      <c r="E115" s="166"/>
      <c r="F115" s="166"/>
      <c r="G115" s="166"/>
      <c r="H115" s="166"/>
      <c r="I115" s="166"/>
      <c r="J115" s="166"/>
      <c r="K115" s="166"/>
      <c r="L115" s="166"/>
      <c r="M115" s="155"/>
    </row>
    <row r="116" spans="1:19" ht="15">
      <c r="A116" s="7"/>
      <c r="B116" s="167" t="s">
        <v>368</v>
      </c>
      <c r="C116" s="161"/>
      <c r="D116" s="161"/>
      <c r="E116" s="161"/>
      <c r="F116" s="165" t="s">
        <v>389</v>
      </c>
      <c r="G116" s="165"/>
      <c r="H116" s="161"/>
      <c r="I116" s="161"/>
      <c r="J116" s="161"/>
      <c r="K116" s="161"/>
      <c r="L116" s="161"/>
      <c r="M116" s="155"/>
      <c r="N116" s="155"/>
      <c r="O116" s="155"/>
      <c r="P116" s="155"/>
      <c r="Q116" s="155"/>
      <c r="R116" s="155"/>
      <c r="S116" s="155"/>
    </row>
    <row r="117" spans="1:19" s="20" customFormat="1" ht="15">
      <c r="A117" s="13">
        <v>1</v>
      </c>
      <c r="B117" s="14">
        <v>174</v>
      </c>
      <c r="C117" s="15" t="s">
        <v>139</v>
      </c>
      <c r="D117" s="16" t="s">
        <v>140</v>
      </c>
      <c r="E117" s="17" t="s">
        <v>25</v>
      </c>
      <c r="F117" s="17">
        <v>17781</v>
      </c>
      <c r="G117" s="17"/>
      <c r="H117" s="15" t="s">
        <v>28</v>
      </c>
      <c r="I117" s="15" t="s">
        <v>223</v>
      </c>
      <c r="J117" s="18">
        <v>0.07844907407407407</v>
      </c>
      <c r="K117" s="101">
        <f>J117-$J$12</f>
        <v>0.07844907407407407</v>
      </c>
      <c r="L117" s="19">
        <v>0.00011574074074074073</v>
      </c>
      <c r="M117" s="33"/>
      <c r="N117" s="25" t="s">
        <v>214</v>
      </c>
      <c r="O117" s="25" t="s">
        <v>215</v>
      </c>
      <c r="P117" s="25" t="s">
        <v>216</v>
      </c>
      <c r="Q117" s="25" t="s">
        <v>217</v>
      </c>
      <c r="R117" s="25" t="s">
        <v>218</v>
      </c>
      <c r="S117" s="25" t="s">
        <v>219</v>
      </c>
    </row>
    <row r="118" spans="1:19" s="20" customFormat="1" ht="15">
      <c r="A118" s="13">
        <v>2</v>
      </c>
      <c r="B118" s="14">
        <v>31</v>
      </c>
      <c r="C118" s="15" t="s">
        <v>122</v>
      </c>
      <c r="D118" s="16" t="s">
        <v>123</v>
      </c>
      <c r="E118" s="17" t="s">
        <v>84</v>
      </c>
      <c r="F118" s="17">
        <v>16602</v>
      </c>
      <c r="G118" s="17"/>
      <c r="H118" s="15" t="s">
        <v>46</v>
      </c>
      <c r="I118" s="15" t="s">
        <v>224</v>
      </c>
      <c r="J118" s="18">
        <v>0.07844907407407407</v>
      </c>
      <c r="K118" s="101">
        <f aca="true" t="shared" si="0" ref="K118:K181">J118-$J$12</f>
        <v>0.07844907407407407</v>
      </c>
      <c r="L118" s="19">
        <v>6.944444444444444E-05</v>
      </c>
      <c r="M118" s="33"/>
      <c r="N118" s="26">
        <v>0.00011574074074074073</v>
      </c>
      <c r="O118" s="26">
        <v>6.944444444444444E-05</v>
      </c>
      <c r="P118" s="26">
        <v>3.47222222222222E-05</v>
      </c>
      <c r="Q118" s="27">
        <v>25</v>
      </c>
      <c r="R118" s="27">
        <v>10</v>
      </c>
      <c r="S118" s="27">
        <v>5</v>
      </c>
    </row>
    <row r="119" spans="1:19" s="20" customFormat="1" ht="15">
      <c r="A119" s="13">
        <v>3</v>
      </c>
      <c r="B119" s="14">
        <v>25</v>
      </c>
      <c r="C119" s="15" t="s">
        <v>73</v>
      </c>
      <c r="D119" s="16" t="s">
        <v>66</v>
      </c>
      <c r="E119" s="17" t="s">
        <v>54</v>
      </c>
      <c r="F119" s="17" t="s">
        <v>59</v>
      </c>
      <c r="G119" s="17"/>
      <c r="H119" s="15" t="s">
        <v>46</v>
      </c>
      <c r="I119" s="15" t="s">
        <v>226</v>
      </c>
      <c r="J119" s="18">
        <v>0.07844907407407407</v>
      </c>
      <c r="K119" s="101">
        <f t="shared" si="0"/>
        <v>0.07844907407407407</v>
      </c>
      <c r="L119" s="19">
        <v>4.6296296296296294E-05</v>
      </c>
      <c r="M119" s="33"/>
      <c r="N119" s="26">
        <v>6.944444444444444E-05</v>
      </c>
      <c r="O119" s="26">
        <v>4.6296296296296294E-05</v>
      </c>
      <c r="P119" s="26">
        <v>2.3148148148148147E-05</v>
      </c>
      <c r="Q119" s="27">
        <v>20</v>
      </c>
      <c r="R119" s="27">
        <v>9</v>
      </c>
      <c r="S119" s="27">
        <v>3</v>
      </c>
    </row>
    <row r="120" spans="1:19" s="20" customFormat="1" ht="15">
      <c r="A120" s="13">
        <v>4</v>
      </c>
      <c r="B120" s="14">
        <v>23</v>
      </c>
      <c r="C120" s="15" t="s">
        <v>71</v>
      </c>
      <c r="D120" s="16" t="s">
        <v>64</v>
      </c>
      <c r="E120" s="17" t="s">
        <v>54</v>
      </c>
      <c r="F120" s="17" t="s">
        <v>57</v>
      </c>
      <c r="G120" s="17"/>
      <c r="H120" s="15" t="s">
        <v>28</v>
      </c>
      <c r="I120" s="15" t="s">
        <v>226</v>
      </c>
      <c r="J120" s="18">
        <v>0.07844907407407407</v>
      </c>
      <c r="K120" s="101">
        <f t="shared" si="0"/>
        <v>0.07844907407407407</v>
      </c>
      <c r="L120" s="19"/>
      <c r="M120" s="33"/>
      <c r="N120" s="26">
        <v>4.6296296296296294E-05</v>
      </c>
      <c r="O120" s="26">
        <v>2.3148148148148147E-05</v>
      </c>
      <c r="P120" s="26">
        <v>1.1574074074074073E-05</v>
      </c>
      <c r="Q120" s="27">
        <v>16</v>
      </c>
      <c r="R120" s="27">
        <v>8</v>
      </c>
      <c r="S120" s="27">
        <v>2</v>
      </c>
    </row>
    <row r="121" spans="1:19" s="20" customFormat="1" ht="15">
      <c r="A121" s="13">
        <v>5</v>
      </c>
      <c r="B121" s="14">
        <v>156</v>
      </c>
      <c r="C121" s="15" t="s">
        <v>147</v>
      </c>
      <c r="D121" s="16" t="s">
        <v>148</v>
      </c>
      <c r="E121" s="17" t="s">
        <v>36</v>
      </c>
      <c r="F121" s="17">
        <v>18304</v>
      </c>
      <c r="G121" s="17"/>
      <c r="H121" s="15" t="s">
        <v>28</v>
      </c>
      <c r="I121" s="15" t="s">
        <v>222</v>
      </c>
      <c r="J121" s="18">
        <v>0.07844907407407407</v>
      </c>
      <c r="K121" s="101">
        <f t="shared" si="0"/>
        <v>0.07844907407407407</v>
      </c>
      <c r="L121" s="19"/>
      <c r="M121" s="33"/>
      <c r="N121" s="28"/>
      <c r="O121" s="28"/>
      <c r="P121" s="28"/>
      <c r="Q121" s="27">
        <v>14</v>
      </c>
      <c r="R121" s="27">
        <v>7</v>
      </c>
      <c r="S121" s="27">
        <v>1</v>
      </c>
    </row>
    <row r="122" spans="1:19" s="20" customFormat="1" ht="15">
      <c r="A122" s="13">
        <v>6</v>
      </c>
      <c r="B122" s="14">
        <v>55</v>
      </c>
      <c r="C122" s="15" t="s">
        <v>131</v>
      </c>
      <c r="D122" s="16" t="s">
        <v>132</v>
      </c>
      <c r="E122" s="17" t="s">
        <v>22</v>
      </c>
      <c r="F122" s="17">
        <v>17469</v>
      </c>
      <c r="G122" s="17"/>
      <c r="H122" s="15" t="s">
        <v>28</v>
      </c>
      <c r="I122" s="15" t="s">
        <v>225</v>
      </c>
      <c r="J122" s="18">
        <v>0.07844907407407407</v>
      </c>
      <c r="K122" s="101">
        <f t="shared" si="0"/>
        <v>0.07844907407407407</v>
      </c>
      <c r="L122" s="19"/>
      <c r="M122" s="33"/>
      <c r="N122" s="28"/>
      <c r="O122" s="28"/>
      <c r="P122" s="28"/>
      <c r="Q122" s="27">
        <v>12</v>
      </c>
      <c r="R122" s="27">
        <v>6</v>
      </c>
      <c r="S122" s="28"/>
    </row>
    <row r="123" spans="1:19" s="20" customFormat="1" ht="15">
      <c r="A123" s="13">
        <v>7</v>
      </c>
      <c r="B123" s="14">
        <v>123</v>
      </c>
      <c r="C123" s="15" t="s">
        <v>127</v>
      </c>
      <c r="D123" s="16" t="s">
        <v>128</v>
      </c>
      <c r="E123" s="17" t="s">
        <v>118</v>
      </c>
      <c r="F123" s="17">
        <v>16978</v>
      </c>
      <c r="G123" s="17"/>
      <c r="H123" s="15" t="s">
        <v>28</v>
      </c>
      <c r="I123" s="15" t="s">
        <v>221</v>
      </c>
      <c r="J123" s="18">
        <v>0.07844907407407407</v>
      </c>
      <c r="K123" s="101">
        <f t="shared" si="0"/>
        <v>0.07844907407407407</v>
      </c>
      <c r="L123" s="19"/>
      <c r="N123" s="28"/>
      <c r="O123" s="28"/>
      <c r="P123" s="28"/>
      <c r="Q123" s="27">
        <v>10</v>
      </c>
      <c r="R123" s="27">
        <v>5</v>
      </c>
      <c r="S123" s="28"/>
    </row>
    <row r="124" spans="1:19" s="20" customFormat="1" ht="15">
      <c r="A124" s="13">
        <v>8</v>
      </c>
      <c r="B124" s="14">
        <v>44</v>
      </c>
      <c r="C124" s="15" t="s">
        <v>114</v>
      </c>
      <c r="D124" s="16" t="s">
        <v>115</v>
      </c>
      <c r="E124" s="17" t="s">
        <v>26</v>
      </c>
      <c r="F124" s="17">
        <v>15228</v>
      </c>
      <c r="G124" s="17"/>
      <c r="H124" s="15" t="s">
        <v>28</v>
      </c>
      <c r="I124" s="15" t="s">
        <v>224</v>
      </c>
      <c r="J124" s="18">
        <v>0.07844907407407407</v>
      </c>
      <c r="K124" s="101">
        <f t="shared" si="0"/>
        <v>0.07844907407407407</v>
      </c>
      <c r="L124" s="19"/>
      <c r="M124" s="33"/>
      <c r="N124" s="28"/>
      <c r="O124" s="28"/>
      <c r="P124" s="28"/>
      <c r="Q124" s="27">
        <v>9</v>
      </c>
      <c r="R124" s="27">
        <v>4</v>
      </c>
      <c r="S124" s="28"/>
    </row>
    <row r="125" spans="1:19" s="20" customFormat="1" ht="15">
      <c r="A125" s="13">
        <v>9</v>
      </c>
      <c r="B125" s="14">
        <v>1</v>
      </c>
      <c r="C125" s="15" t="s">
        <v>94</v>
      </c>
      <c r="D125" s="16" t="s">
        <v>155</v>
      </c>
      <c r="E125" s="17" t="s">
        <v>91</v>
      </c>
      <c r="F125" s="17">
        <v>18615</v>
      </c>
      <c r="G125" s="17"/>
      <c r="H125" s="15" t="s">
        <v>46</v>
      </c>
      <c r="I125" s="15" t="s">
        <v>228</v>
      </c>
      <c r="J125" s="18">
        <v>0.07844907407407407</v>
      </c>
      <c r="K125" s="101">
        <f t="shared" si="0"/>
        <v>0.07844907407407407</v>
      </c>
      <c r="L125" s="19"/>
      <c r="M125" s="33"/>
      <c r="N125" s="28"/>
      <c r="O125" s="28"/>
      <c r="P125" s="28"/>
      <c r="Q125" s="27">
        <v>8</v>
      </c>
      <c r="R125" s="27">
        <v>3</v>
      </c>
      <c r="S125" s="28"/>
    </row>
    <row r="126" spans="1:19" s="20" customFormat="1" ht="15">
      <c r="A126" s="13">
        <v>10</v>
      </c>
      <c r="B126" s="14">
        <v>121</v>
      </c>
      <c r="C126" s="15" t="s">
        <v>129</v>
      </c>
      <c r="D126" s="16" t="s">
        <v>130</v>
      </c>
      <c r="E126" s="17" t="s">
        <v>118</v>
      </c>
      <c r="F126" s="17">
        <v>17265</v>
      </c>
      <c r="G126" s="17"/>
      <c r="H126" s="15" t="s">
        <v>46</v>
      </c>
      <c r="I126" s="15" t="s">
        <v>221</v>
      </c>
      <c r="J126" s="18">
        <v>0.07844907407407407</v>
      </c>
      <c r="K126" s="101">
        <f t="shared" si="0"/>
        <v>0.07844907407407407</v>
      </c>
      <c r="L126" s="19"/>
      <c r="M126" s="33"/>
      <c r="N126" s="28"/>
      <c r="O126" s="28"/>
      <c r="P126" s="28"/>
      <c r="Q126" s="27">
        <v>7</v>
      </c>
      <c r="R126" s="27">
        <v>2</v>
      </c>
      <c r="S126" s="28"/>
    </row>
    <row r="127" spans="1:19" s="20" customFormat="1" ht="15">
      <c r="A127" s="13">
        <v>11</v>
      </c>
      <c r="B127" s="14">
        <v>73</v>
      </c>
      <c r="C127" s="15" t="s">
        <v>151</v>
      </c>
      <c r="D127" s="16" t="s">
        <v>152</v>
      </c>
      <c r="E127" s="17" t="s">
        <v>146</v>
      </c>
      <c r="F127" s="17">
        <v>18379</v>
      </c>
      <c r="G127" s="17"/>
      <c r="H127" s="15" t="s">
        <v>28</v>
      </c>
      <c r="I127" s="15" t="s">
        <v>223</v>
      </c>
      <c r="J127" s="18">
        <v>0.07844907407407407</v>
      </c>
      <c r="K127" s="101">
        <f t="shared" si="0"/>
        <v>0.07844907407407407</v>
      </c>
      <c r="L127" s="19"/>
      <c r="M127" s="33"/>
      <c r="N127" s="28"/>
      <c r="O127" s="28"/>
      <c r="P127" s="28"/>
      <c r="Q127" s="27">
        <v>6</v>
      </c>
      <c r="R127" s="27">
        <v>1</v>
      </c>
      <c r="S127" s="28"/>
    </row>
    <row r="128" spans="1:19" s="20" customFormat="1" ht="15">
      <c r="A128" s="13">
        <v>12</v>
      </c>
      <c r="B128" s="14">
        <v>28</v>
      </c>
      <c r="C128" s="15" t="s">
        <v>76</v>
      </c>
      <c r="D128" s="16" t="s">
        <v>69</v>
      </c>
      <c r="E128" s="17" t="s">
        <v>54</v>
      </c>
      <c r="F128" s="17" t="s">
        <v>61</v>
      </c>
      <c r="G128" s="17"/>
      <c r="H128" s="15" t="s">
        <v>46</v>
      </c>
      <c r="I128" s="15" t="s">
        <v>226</v>
      </c>
      <c r="J128" s="18">
        <v>0.07844907407407407</v>
      </c>
      <c r="K128" s="101">
        <f t="shared" si="0"/>
        <v>0.07844907407407407</v>
      </c>
      <c r="L128" s="19"/>
      <c r="M128" s="33"/>
      <c r="N128" s="28"/>
      <c r="O128" s="28"/>
      <c r="P128" s="28"/>
      <c r="Q128" s="27">
        <v>5</v>
      </c>
      <c r="R128" s="27"/>
      <c r="S128" s="28"/>
    </row>
    <row r="129" spans="1:19" s="20" customFormat="1" ht="15">
      <c r="A129" s="13">
        <v>13</v>
      </c>
      <c r="B129" s="14">
        <v>32</v>
      </c>
      <c r="C129" s="15" t="s">
        <v>171</v>
      </c>
      <c r="D129" s="16" t="s">
        <v>172</v>
      </c>
      <c r="E129" s="17" t="s">
        <v>84</v>
      </c>
      <c r="F129" s="17">
        <v>6587</v>
      </c>
      <c r="G129" s="17"/>
      <c r="H129" s="15" t="s">
        <v>46</v>
      </c>
      <c r="I129" s="15" t="s">
        <v>224</v>
      </c>
      <c r="J129" s="18">
        <v>0.07844907407407407</v>
      </c>
      <c r="K129" s="101">
        <f t="shared" si="0"/>
        <v>0.07844907407407407</v>
      </c>
      <c r="L129" s="19"/>
      <c r="M129" s="33"/>
      <c r="N129" s="28"/>
      <c r="O129" s="28"/>
      <c r="P129" s="28"/>
      <c r="Q129" s="27">
        <v>4</v>
      </c>
      <c r="R129" s="27"/>
      <c r="S129" s="28"/>
    </row>
    <row r="130" spans="1:19" s="20" customFormat="1" ht="15">
      <c r="A130" s="13">
        <v>14</v>
      </c>
      <c r="B130" s="14">
        <v>154</v>
      </c>
      <c r="C130" s="15" t="s">
        <v>121</v>
      </c>
      <c r="D130" s="16" t="s">
        <v>143</v>
      </c>
      <c r="E130" s="17" t="s">
        <v>36</v>
      </c>
      <c r="F130" s="17">
        <v>17959</v>
      </c>
      <c r="G130" s="17"/>
      <c r="H130" s="15" t="s">
        <v>46</v>
      </c>
      <c r="I130" s="15" t="s">
        <v>222</v>
      </c>
      <c r="J130" s="18">
        <v>0.07844907407407407</v>
      </c>
      <c r="K130" s="101">
        <f t="shared" si="0"/>
        <v>0.07844907407407407</v>
      </c>
      <c r="L130" s="19"/>
      <c r="M130" s="33"/>
      <c r="N130" s="28"/>
      <c r="O130" s="28"/>
      <c r="P130" s="28"/>
      <c r="Q130" s="27">
        <v>3</v>
      </c>
      <c r="R130" s="27"/>
      <c r="S130" s="28"/>
    </row>
    <row r="131" spans="1:19" s="20" customFormat="1" ht="15">
      <c r="A131" s="13">
        <v>15</v>
      </c>
      <c r="B131" s="14">
        <v>71</v>
      </c>
      <c r="C131" s="15" t="s">
        <v>156</v>
      </c>
      <c r="D131" s="16" t="s">
        <v>157</v>
      </c>
      <c r="E131" s="17" t="s">
        <v>146</v>
      </c>
      <c r="F131" s="17">
        <v>19040</v>
      </c>
      <c r="G131" s="17"/>
      <c r="H131" s="15" t="s">
        <v>46</v>
      </c>
      <c r="I131" s="15" t="s">
        <v>223</v>
      </c>
      <c r="J131" s="18">
        <v>0.07844907407407407</v>
      </c>
      <c r="K131" s="101">
        <f t="shared" si="0"/>
        <v>0.07844907407407407</v>
      </c>
      <c r="L131" s="19"/>
      <c r="M131" s="33"/>
      <c r="N131" s="28"/>
      <c r="O131" s="28"/>
      <c r="P131" s="28"/>
      <c r="Q131" s="27">
        <v>2</v>
      </c>
      <c r="R131" s="27"/>
      <c r="S131" s="28"/>
    </row>
    <row r="132" spans="1:19" s="20" customFormat="1" ht="15">
      <c r="A132" s="13">
        <v>16</v>
      </c>
      <c r="B132" s="14">
        <v>22</v>
      </c>
      <c r="C132" s="15" t="s">
        <v>55</v>
      </c>
      <c r="D132" s="16" t="s">
        <v>63</v>
      </c>
      <c r="E132" s="17" t="s">
        <v>54</v>
      </c>
      <c r="F132" s="17" t="s">
        <v>56</v>
      </c>
      <c r="G132" s="17"/>
      <c r="H132" s="15" t="s">
        <v>46</v>
      </c>
      <c r="I132" s="15" t="s">
        <v>226</v>
      </c>
      <c r="J132" s="18">
        <v>0.07844907407407407</v>
      </c>
      <c r="K132" s="101">
        <f t="shared" si="0"/>
        <v>0.07844907407407407</v>
      </c>
      <c r="L132" s="19"/>
      <c r="M132" s="33"/>
      <c r="N132" s="28"/>
      <c r="O132" s="28"/>
      <c r="P132" s="28"/>
      <c r="Q132" s="27">
        <v>1</v>
      </c>
      <c r="R132" s="27"/>
      <c r="S132" s="28"/>
    </row>
    <row r="133" spans="1:19" s="20" customFormat="1" ht="15">
      <c r="A133" s="13">
        <v>17</v>
      </c>
      <c r="B133" s="14">
        <v>101</v>
      </c>
      <c r="C133" s="15" t="s">
        <v>124</v>
      </c>
      <c r="D133" s="16" t="s">
        <v>125</v>
      </c>
      <c r="E133" s="17" t="s">
        <v>126</v>
      </c>
      <c r="F133" s="17">
        <v>16849</v>
      </c>
      <c r="G133" s="17"/>
      <c r="H133" s="15" t="s">
        <v>46</v>
      </c>
      <c r="I133" s="15" t="s">
        <v>230</v>
      </c>
      <c r="J133" s="18">
        <v>0.07844907407407407</v>
      </c>
      <c r="K133" s="101">
        <f t="shared" si="0"/>
        <v>0.07844907407407407</v>
      </c>
      <c r="L133" s="19"/>
      <c r="N133" s="28"/>
      <c r="O133" s="28"/>
      <c r="P133" s="28"/>
      <c r="Q133" s="28"/>
      <c r="R133" s="28"/>
      <c r="S133" s="28"/>
    </row>
    <row r="134" spans="1:19" s="20" customFormat="1" ht="15">
      <c r="A134" s="13">
        <v>18</v>
      </c>
      <c r="B134" s="14">
        <v>41</v>
      </c>
      <c r="C134" s="15" t="s">
        <v>135</v>
      </c>
      <c r="D134" s="16" t="s">
        <v>136</v>
      </c>
      <c r="E134" s="17" t="s">
        <v>26</v>
      </c>
      <c r="F134" s="17">
        <v>17641</v>
      </c>
      <c r="G134" s="17"/>
      <c r="H134" s="15" t="s">
        <v>28</v>
      </c>
      <c r="I134" s="15" t="s">
        <v>224</v>
      </c>
      <c r="J134" s="18">
        <v>0.07844907407407407</v>
      </c>
      <c r="K134" s="101">
        <f t="shared" si="0"/>
        <v>0.07844907407407407</v>
      </c>
      <c r="L134" s="19"/>
      <c r="M134" s="33"/>
      <c r="N134" s="36"/>
      <c r="O134" s="28"/>
      <c r="P134" s="28"/>
      <c r="Q134" s="28"/>
      <c r="R134" s="28"/>
      <c r="S134" s="28"/>
    </row>
    <row r="135" spans="1:14" s="20" customFormat="1" ht="15">
      <c r="A135" s="13">
        <v>19</v>
      </c>
      <c r="B135" s="14">
        <v>13</v>
      </c>
      <c r="C135" s="15" t="s">
        <v>49</v>
      </c>
      <c r="D135" s="16" t="s">
        <v>78</v>
      </c>
      <c r="E135" s="17" t="s">
        <v>39</v>
      </c>
      <c r="F135" s="17">
        <v>93752</v>
      </c>
      <c r="G135" s="17"/>
      <c r="H135" s="15" t="s">
        <v>46</v>
      </c>
      <c r="I135" s="15" t="s">
        <v>227</v>
      </c>
      <c r="J135" s="18">
        <v>0.07844907407407407</v>
      </c>
      <c r="K135" s="101">
        <f t="shared" si="0"/>
        <v>0.07844907407407407</v>
      </c>
      <c r="L135" s="19"/>
      <c r="M135" s="33"/>
      <c r="N135" s="33"/>
    </row>
    <row r="136" spans="1:14" s="20" customFormat="1" ht="15">
      <c r="A136" s="13">
        <v>20</v>
      </c>
      <c r="B136" s="14">
        <v>92</v>
      </c>
      <c r="C136" s="15" t="s">
        <v>183</v>
      </c>
      <c r="D136" s="16" t="s">
        <v>184</v>
      </c>
      <c r="E136" s="17" t="s">
        <v>83</v>
      </c>
      <c r="F136" s="17">
        <v>9910</v>
      </c>
      <c r="G136" s="17"/>
      <c r="H136" s="15" t="s">
        <v>46</v>
      </c>
      <c r="I136" s="15" t="s">
        <v>229</v>
      </c>
      <c r="J136" s="18">
        <v>0.07844907407407407</v>
      </c>
      <c r="K136" s="101">
        <f t="shared" si="0"/>
        <v>0.07844907407407407</v>
      </c>
      <c r="L136" s="19"/>
      <c r="M136" s="33"/>
      <c r="N136" s="33"/>
    </row>
    <row r="137" spans="1:14" s="20" customFormat="1" ht="15">
      <c r="A137" s="13">
        <v>21</v>
      </c>
      <c r="B137" s="14">
        <v>131</v>
      </c>
      <c r="C137" s="15" t="s">
        <v>178</v>
      </c>
      <c r="D137" s="16" t="s">
        <v>179</v>
      </c>
      <c r="E137" s="17" t="s">
        <v>141</v>
      </c>
      <c r="F137" s="17">
        <v>8594</v>
      </c>
      <c r="G137" s="17"/>
      <c r="H137" s="15" t="s">
        <v>46</v>
      </c>
      <c r="I137" s="15" t="s">
        <v>221</v>
      </c>
      <c r="J137" s="18">
        <v>0.07844907407407407</v>
      </c>
      <c r="K137" s="101">
        <f t="shared" si="0"/>
        <v>0.07844907407407407</v>
      </c>
      <c r="L137" s="19"/>
      <c r="N137" s="33"/>
    </row>
    <row r="138" spans="1:14" s="20" customFormat="1" ht="15">
      <c r="A138" s="13">
        <v>22</v>
      </c>
      <c r="B138" s="14">
        <v>61</v>
      </c>
      <c r="C138" s="15" t="s">
        <v>207</v>
      </c>
      <c r="D138" s="16" t="s">
        <v>208</v>
      </c>
      <c r="E138" s="17" t="s">
        <v>209</v>
      </c>
      <c r="F138" s="99">
        <v>17476</v>
      </c>
      <c r="G138" s="99"/>
      <c r="H138" s="15" t="s">
        <v>28</v>
      </c>
      <c r="I138" s="15" t="s">
        <v>230</v>
      </c>
      <c r="J138" s="18">
        <v>0.07844907407407407</v>
      </c>
      <c r="K138" s="101">
        <f t="shared" si="0"/>
        <v>0.07844907407407407</v>
      </c>
      <c r="L138" s="19"/>
      <c r="M138" s="33"/>
      <c r="N138" s="33"/>
    </row>
    <row r="139" spans="1:14" s="20" customFormat="1" ht="15">
      <c r="A139" s="13">
        <v>23</v>
      </c>
      <c r="B139" s="14">
        <v>27</v>
      </c>
      <c r="C139" s="15" t="s">
        <v>75</v>
      </c>
      <c r="D139" s="16" t="s">
        <v>68</v>
      </c>
      <c r="E139" s="17" t="s">
        <v>54</v>
      </c>
      <c r="F139" s="17" t="s">
        <v>59</v>
      </c>
      <c r="G139" s="17"/>
      <c r="H139" s="15" t="s">
        <v>46</v>
      </c>
      <c r="I139" s="15" t="s">
        <v>226</v>
      </c>
      <c r="J139" s="18">
        <v>0.07844907407407407</v>
      </c>
      <c r="K139" s="101">
        <f t="shared" si="0"/>
        <v>0.07844907407407407</v>
      </c>
      <c r="L139" s="19"/>
      <c r="M139" s="33"/>
      <c r="N139" s="33"/>
    </row>
    <row r="140" spans="1:14" s="20" customFormat="1" ht="15">
      <c r="A140" s="13">
        <v>24</v>
      </c>
      <c r="B140" s="14">
        <v>58</v>
      </c>
      <c r="C140" s="15" t="s">
        <v>119</v>
      </c>
      <c r="D140" s="16" t="s">
        <v>153</v>
      </c>
      <c r="E140" s="17" t="s">
        <v>154</v>
      </c>
      <c r="F140" s="17">
        <v>18595</v>
      </c>
      <c r="G140" s="17"/>
      <c r="H140" s="15" t="s">
        <v>28</v>
      </c>
      <c r="I140" s="15" t="s">
        <v>225</v>
      </c>
      <c r="J140" s="18">
        <v>0.07844907407407407</v>
      </c>
      <c r="K140" s="101">
        <f t="shared" si="0"/>
        <v>0.07844907407407407</v>
      </c>
      <c r="L140" s="19"/>
      <c r="M140" s="33"/>
      <c r="N140" s="33"/>
    </row>
    <row r="141" spans="1:14" s="20" customFormat="1" ht="15">
      <c r="A141" s="13">
        <v>25</v>
      </c>
      <c r="B141" s="14">
        <v>54</v>
      </c>
      <c r="C141" s="15" t="s">
        <v>101</v>
      </c>
      <c r="D141" s="16" t="s">
        <v>102</v>
      </c>
      <c r="E141" s="17" t="s">
        <v>22</v>
      </c>
      <c r="F141" s="17">
        <v>13320</v>
      </c>
      <c r="G141" s="17"/>
      <c r="H141" s="15" t="s">
        <v>28</v>
      </c>
      <c r="I141" s="15" t="s">
        <v>225</v>
      </c>
      <c r="J141" s="18">
        <v>0.07844907407407407</v>
      </c>
      <c r="K141" s="101">
        <f t="shared" si="0"/>
        <v>0.07844907407407407</v>
      </c>
      <c r="L141" s="19"/>
      <c r="M141" s="33"/>
      <c r="N141" s="33"/>
    </row>
    <row r="142" spans="1:14" s="20" customFormat="1" ht="15">
      <c r="A142" s="13">
        <v>26</v>
      </c>
      <c r="B142" s="14">
        <v>81</v>
      </c>
      <c r="C142" s="15" t="s">
        <v>94</v>
      </c>
      <c r="D142" s="16" t="s">
        <v>95</v>
      </c>
      <c r="E142" s="17" t="s">
        <v>96</v>
      </c>
      <c r="F142" s="17">
        <v>12950</v>
      </c>
      <c r="G142" s="17"/>
      <c r="H142" s="15" t="s">
        <v>46</v>
      </c>
      <c r="I142" s="15" t="s">
        <v>230</v>
      </c>
      <c r="J142" s="18">
        <v>0.07844907407407407</v>
      </c>
      <c r="K142" s="101">
        <f t="shared" si="0"/>
        <v>0.07844907407407407</v>
      </c>
      <c r="L142" s="19"/>
      <c r="M142" s="33"/>
      <c r="N142" s="33"/>
    </row>
    <row r="143" spans="1:14" s="20" customFormat="1" ht="15">
      <c r="A143" s="13">
        <v>27</v>
      </c>
      <c r="B143" s="14">
        <v>132</v>
      </c>
      <c r="C143" s="15" t="s">
        <v>176</v>
      </c>
      <c r="D143" s="16" t="s">
        <v>177</v>
      </c>
      <c r="E143" s="17" t="s">
        <v>141</v>
      </c>
      <c r="F143" s="17">
        <v>8279</v>
      </c>
      <c r="G143" s="17"/>
      <c r="H143" s="15" t="s">
        <v>46</v>
      </c>
      <c r="I143" s="15" t="s">
        <v>221</v>
      </c>
      <c r="J143" s="18">
        <v>0.07844907407407407</v>
      </c>
      <c r="K143" s="101">
        <f t="shared" si="0"/>
        <v>0.07844907407407407</v>
      </c>
      <c r="L143" s="19"/>
      <c r="N143" s="33"/>
    </row>
    <row r="144" spans="1:14" s="20" customFormat="1" ht="15">
      <c r="A144" s="13">
        <v>28</v>
      </c>
      <c r="B144" s="14">
        <v>171</v>
      </c>
      <c r="C144" s="15" t="s">
        <v>34</v>
      </c>
      <c r="D144" s="16" t="s">
        <v>35</v>
      </c>
      <c r="E144" s="17" t="s">
        <v>25</v>
      </c>
      <c r="F144" s="17">
        <v>11976</v>
      </c>
      <c r="G144" s="17"/>
      <c r="H144" s="15" t="s">
        <v>46</v>
      </c>
      <c r="I144" s="15" t="s">
        <v>223</v>
      </c>
      <c r="J144" s="18">
        <v>0.07844907407407407</v>
      </c>
      <c r="K144" s="101">
        <f t="shared" si="0"/>
        <v>0.07844907407407407</v>
      </c>
      <c r="L144" s="19"/>
      <c r="M144" s="33"/>
      <c r="N144" s="33"/>
    </row>
    <row r="145" spans="1:14" s="20" customFormat="1" ht="15">
      <c r="A145" s="13">
        <v>29</v>
      </c>
      <c r="B145" s="14">
        <v>8</v>
      </c>
      <c r="C145" s="15" t="s">
        <v>189</v>
      </c>
      <c r="D145" s="16" t="s">
        <v>190</v>
      </c>
      <c r="E145" s="17" t="s">
        <v>91</v>
      </c>
      <c r="F145" s="17">
        <v>18616</v>
      </c>
      <c r="G145" s="17"/>
      <c r="H145" s="15" t="s">
        <v>27</v>
      </c>
      <c r="I145" s="15" t="s">
        <v>228</v>
      </c>
      <c r="J145" s="18">
        <v>0.07844907407407407</v>
      </c>
      <c r="K145" s="101">
        <f t="shared" si="0"/>
        <v>0.07844907407407407</v>
      </c>
      <c r="L145" s="19"/>
      <c r="M145" s="33"/>
      <c r="N145" s="33"/>
    </row>
    <row r="146" spans="1:14" s="20" customFormat="1" ht="15">
      <c r="A146" s="13">
        <v>30</v>
      </c>
      <c r="B146" s="14">
        <v>46</v>
      </c>
      <c r="C146" s="15" t="s">
        <v>85</v>
      </c>
      <c r="D146" s="16" t="s">
        <v>86</v>
      </c>
      <c r="E146" s="17" t="s">
        <v>26</v>
      </c>
      <c r="F146" s="17">
        <v>12006</v>
      </c>
      <c r="G146" s="17"/>
      <c r="H146" s="15" t="s">
        <v>46</v>
      </c>
      <c r="I146" s="15" t="s">
        <v>224</v>
      </c>
      <c r="J146" s="18">
        <v>0.07844907407407407</v>
      </c>
      <c r="K146" s="101">
        <f t="shared" si="0"/>
        <v>0.07844907407407407</v>
      </c>
      <c r="L146" s="19"/>
      <c r="M146" s="33"/>
      <c r="N146" s="33"/>
    </row>
    <row r="147" spans="1:14" s="20" customFormat="1" ht="15">
      <c r="A147" s="13">
        <v>31</v>
      </c>
      <c r="B147" s="14">
        <v>53</v>
      </c>
      <c r="C147" s="15" t="s">
        <v>44</v>
      </c>
      <c r="D147" s="16" t="s">
        <v>45</v>
      </c>
      <c r="E147" s="17" t="s">
        <v>22</v>
      </c>
      <c r="F147" s="17">
        <v>18450</v>
      </c>
      <c r="G147" s="17"/>
      <c r="H147" s="15" t="s">
        <v>46</v>
      </c>
      <c r="I147" s="15" t="s">
        <v>225</v>
      </c>
      <c r="J147" s="18">
        <v>0.07844907407407407</v>
      </c>
      <c r="K147" s="101">
        <f t="shared" si="0"/>
        <v>0.07844907407407407</v>
      </c>
      <c r="L147" s="19"/>
      <c r="M147" s="33"/>
      <c r="N147" s="33"/>
    </row>
    <row r="148" spans="1:14" s="20" customFormat="1" ht="15">
      <c r="A148" s="13">
        <v>32</v>
      </c>
      <c r="B148" s="14">
        <v>124</v>
      </c>
      <c r="C148" s="15" t="s">
        <v>116</v>
      </c>
      <c r="D148" s="16" t="s">
        <v>117</v>
      </c>
      <c r="E148" s="17" t="s">
        <v>118</v>
      </c>
      <c r="F148" s="17">
        <v>15508</v>
      </c>
      <c r="G148" s="17"/>
      <c r="H148" s="15" t="s">
        <v>28</v>
      </c>
      <c r="I148" s="15" t="s">
        <v>221</v>
      </c>
      <c r="J148" s="18">
        <v>0.07844907407407407</v>
      </c>
      <c r="K148" s="101">
        <f t="shared" si="0"/>
        <v>0.07844907407407407</v>
      </c>
      <c r="L148" s="19"/>
      <c r="N148" s="33"/>
    </row>
    <row r="149" spans="1:14" s="20" customFormat="1" ht="15">
      <c r="A149" s="13">
        <v>33</v>
      </c>
      <c r="B149" s="14">
        <v>24</v>
      </c>
      <c r="C149" s="15" t="s">
        <v>72</v>
      </c>
      <c r="D149" s="16" t="s">
        <v>65</v>
      </c>
      <c r="E149" s="17" t="s">
        <v>54</v>
      </c>
      <c r="F149" s="17" t="s">
        <v>58</v>
      </c>
      <c r="G149" s="17"/>
      <c r="H149" s="15" t="s">
        <v>46</v>
      </c>
      <c r="I149" s="15" t="s">
        <v>226</v>
      </c>
      <c r="J149" s="18">
        <v>0.07844907407407407</v>
      </c>
      <c r="K149" s="101">
        <f t="shared" si="0"/>
        <v>0.07844907407407407</v>
      </c>
      <c r="L149" s="19"/>
      <c r="M149" s="33"/>
      <c r="N149" s="33"/>
    </row>
    <row r="150" spans="1:14" s="20" customFormat="1" ht="15">
      <c r="A150" s="13">
        <v>34</v>
      </c>
      <c r="B150" s="14">
        <v>60</v>
      </c>
      <c r="C150" s="15" t="s">
        <v>112</v>
      </c>
      <c r="D150" s="16" t="s">
        <v>113</v>
      </c>
      <c r="E150" s="17" t="s">
        <v>109</v>
      </c>
      <c r="F150" s="17">
        <v>14287</v>
      </c>
      <c r="G150" s="17"/>
      <c r="H150" s="15" t="s">
        <v>28</v>
      </c>
      <c r="I150" s="15" t="s">
        <v>225</v>
      </c>
      <c r="J150" s="18">
        <v>0.07844907407407407</v>
      </c>
      <c r="K150" s="101">
        <f t="shared" si="0"/>
        <v>0.07844907407407407</v>
      </c>
      <c r="L150" s="19"/>
      <c r="M150" s="33"/>
      <c r="N150" s="33"/>
    </row>
    <row r="151" spans="1:14" s="20" customFormat="1" ht="15">
      <c r="A151" s="13">
        <v>35</v>
      </c>
      <c r="B151" s="14">
        <v>11</v>
      </c>
      <c r="C151" s="15" t="s">
        <v>42</v>
      </c>
      <c r="D151" s="16" t="s">
        <v>43</v>
      </c>
      <c r="E151" s="17" t="s">
        <v>39</v>
      </c>
      <c r="F151" s="17">
        <v>62012</v>
      </c>
      <c r="G151" s="17"/>
      <c r="H151" s="15" t="s">
        <v>46</v>
      </c>
      <c r="I151" s="15" t="s">
        <v>227</v>
      </c>
      <c r="J151" s="18">
        <v>0.07844907407407407</v>
      </c>
      <c r="K151" s="101">
        <f t="shared" si="0"/>
        <v>0.07844907407407407</v>
      </c>
      <c r="L151" s="19"/>
      <c r="M151" s="33"/>
      <c r="N151" s="33"/>
    </row>
    <row r="152" spans="1:14" s="20" customFormat="1" ht="15">
      <c r="A152" s="13">
        <v>36</v>
      </c>
      <c r="B152" s="14">
        <v>51</v>
      </c>
      <c r="C152" s="15" t="s">
        <v>133</v>
      </c>
      <c r="D152" s="16" t="s">
        <v>134</v>
      </c>
      <c r="E152" s="17" t="s">
        <v>22</v>
      </c>
      <c r="F152" s="17">
        <v>17556</v>
      </c>
      <c r="G152" s="17"/>
      <c r="H152" s="15" t="s">
        <v>28</v>
      </c>
      <c r="I152" s="15" t="s">
        <v>225</v>
      </c>
      <c r="J152" s="18">
        <v>0.07844907407407407</v>
      </c>
      <c r="K152" s="101">
        <f t="shared" si="0"/>
        <v>0.07844907407407407</v>
      </c>
      <c r="L152" s="19"/>
      <c r="M152" s="33"/>
      <c r="N152" s="33"/>
    </row>
    <row r="153" spans="1:14" s="20" customFormat="1" ht="15">
      <c r="A153" s="13">
        <v>37</v>
      </c>
      <c r="B153" s="14">
        <v>74</v>
      </c>
      <c r="C153" s="15" t="s">
        <v>162</v>
      </c>
      <c r="D153" s="16" t="s">
        <v>163</v>
      </c>
      <c r="E153" s="17" t="s">
        <v>146</v>
      </c>
      <c r="F153" s="17">
        <v>3706</v>
      </c>
      <c r="G153" s="17"/>
      <c r="H153" s="15" t="s">
        <v>28</v>
      </c>
      <c r="I153" s="15" t="s">
        <v>223</v>
      </c>
      <c r="J153" s="18">
        <v>0.07844907407407407</v>
      </c>
      <c r="K153" s="101">
        <f t="shared" si="0"/>
        <v>0.07844907407407407</v>
      </c>
      <c r="L153" s="19"/>
      <c r="M153" s="33"/>
      <c r="N153" s="33"/>
    </row>
    <row r="154" spans="1:14" s="20" customFormat="1" ht="15">
      <c r="A154" s="13">
        <v>38</v>
      </c>
      <c r="B154" s="14">
        <v>141</v>
      </c>
      <c r="C154" s="15" t="s">
        <v>142</v>
      </c>
      <c r="D154" s="16" t="s">
        <v>164</v>
      </c>
      <c r="E154" s="17" t="s">
        <v>165</v>
      </c>
      <c r="F154" s="17">
        <v>3818</v>
      </c>
      <c r="G154" s="17"/>
      <c r="H154" s="15" t="s">
        <v>46</v>
      </c>
      <c r="I154" s="15" t="s">
        <v>229</v>
      </c>
      <c r="J154" s="18">
        <v>0.07844907407407407</v>
      </c>
      <c r="K154" s="101">
        <f t="shared" si="0"/>
        <v>0.07844907407407407</v>
      </c>
      <c r="L154" s="19"/>
      <c r="N154" s="33"/>
    </row>
    <row r="155" spans="1:14" s="20" customFormat="1" ht="15">
      <c r="A155" s="13">
        <v>39</v>
      </c>
      <c r="B155" s="14">
        <v>10</v>
      </c>
      <c r="C155" s="15" t="s">
        <v>197</v>
      </c>
      <c r="D155" s="16" t="s">
        <v>198</v>
      </c>
      <c r="E155" s="17" t="s">
        <v>199</v>
      </c>
      <c r="F155" s="99">
        <v>18735</v>
      </c>
      <c r="G155" s="99"/>
      <c r="H155" s="15" t="s">
        <v>28</v>
      </c>
      <c r="I155" s="15" t="s">
        <v>228</v>
      </c>
      <c r="J155" s="18">
        <v>0.07844907407407407</v>
      </c>
      <c r="K155" s="101">
        <f t="shared" si="0"/>
        <v>0.07844907407407407</v>
      </c>
      <c r="L155" s="19"/>
      <c r="M155" s="33"/>
      <c r="N155" s="33"/>
    </row>
    <row r="156" spans="1:14" s="20" customFormat="1" ht="15">
      <c r="A156" s="13">
        <v>40</v>
      </c>
      <c r="B156" s="14">
        <v>111</v>
      </c>
      <c r="C156" s="15" t="s">
        <v>166</v>
      </c>
      <c r="D156" s="16" t="s">
        <v>167</v>
      </c>
      <c r="E156" s="17" t="s">
        <v>168</v>
      </c>
      <c r="F156" s="17">
        <v>5352</v>
      </c>
      <c r="G156" s="17"/>
      <c r="H156" s="15" t="s">
        <v>46</v>
      </c>
      <c r="I156" s="15" t="s">
        <v>230</v>
      </c>
      <c r="J156" s="18">
        <v>0.07844907407407407</v>
      </c>
      <c r="K156" s="101">
        <f t="shared" si="0"/>
        <v>0.07844907407407407</v>
      </c>
      <c r="L156" s="19"/>
      <c r="M156" s="33"/>
      <c r="N156" s="33"/>
    </row>
    <row r="157" spans="1:14" s="20" customFormat="1" ht="15">
      <c r="A157" s="13">
        <v>41</v>
      </c>
      <c r="B157" s="14">
        <v>122</v>
      </c>
      <c r="C157" s="15" t="s">
        <v>158</v>
      </c>
      <c r="D157" s="16" t="s">
        <v>159</v>
      </c>
      <c r="E157" s="17" t="s">
        <v>118</v>
      </c>
      <c r="F157" s="17">
        <v>19052</v>
      </c>
      <c r="G157" s="17"/>
      <c r="H157" s="15" t="s">
        <v>46</v>
      </c>
      <c r="I157" s="15" t="s">
        <v>221</v>
      </c>
      <c r="J157" s="18">
        <v>0.07844907407407407</v>
      </c>
      <c r="K157" s="101">
        <f t="shared" si="0"/>
        <v>0.07844907407407407</v>
      </c>
      <c r="L157" s="19"/>
      <c r="N157" s="33"/>
    </row>
    <row r="158" spans="1:14" s="20" customFormat="1" ht="15">
      <c r="A158" s="13">
        <v>42</v>
      </c>
      <c r="B158" s="14">
        <v>16</v>
      </c>
      <c r="C158" s="15" t="s">
        <v>196</v>
      </c>
      <c r="D158" s="16" t="s">
        <v>195</v>
      </c>
      <c r="E158" s="17" t="s">
        <v>39</v>
      </c>
      <c r="F158" s="17">
        <v>150784</v>
      </c>
      <c r="G158" s="17"/>
      <c r="H158" s="15" t="s">
        <v>28</v>
      </c>
      <c r="I158" s="15" t="s">
        <v>227</v>
      </c>
      <c r="J158" s="18">
        <v>0.07844907407407407</v>
      </c>
      <c r="K158" s="101">
        <f t="shared" si="0"/>
        <v>0.07844907407407407</v>
      </c>
      <c r="L158" s="19"/>
      <c r="M158" s="33"/>
      <c r="N158" s="33"/>
    </row>
    <row r="159" spans="1:14" s="20" customFormat="1" ht="15">
      <c r="A159" s="13">
        <v>43</v>
      </c>
      <c r="B159" s="14">
        <v>21</v>
      </c>
      <c r="C159" s="15" t="s">
        <v>211</v>
      </c>
      <c r="D159" s="16" t="s">
        <v>212</v>
      </c>
      <c r="E159" s="17" t="s">
        <v>213</v>
      </c>
      <c r="F159" s="17">
        <v>114</v>
      </c>
      <c r="G159" s="17"/>
      <c r="H159" s="15" t="s">
        <v>28</v>
      </c>
      <c r="I159" s="15" t="s">
        <v>226</v>
      </c>
      <c r="J159" s="18">
        <v>0.07844907407407407</v>
      </c>
      <c r="K159" s="101">
        <f t="shared" si="0"/>
        <v>0.07844907407407407</v>
      </c>
      <c r="L159" s="19"/>
      <c r="M159" s="33"/>
      <c r="N159" s="33"/>
    </row>
    <row r="160" spans="1:14" s="20" customFormat="1" ht="15">
      <c r="A160" s="13">
        <v>44</v>
      </c>
      <c r="B160" s="14">
        <v>52</v>
      </c>
      <c r="C160" s="15" t="s">
        <v>169</v>
      </c>
      <c r="D160" s="16" t="s">
        <v>170</v>
      </c>
      <c r="E160" s="17" t="s">
        <v>22</v>
      </c>
      <c r="F160" s="17">
        <v>6111</v>
      </c>
      <c r="G160" s="17"/>
      <c r="H160" s="15" t="s">
        <v>46</v>
      </c>
      <c r="I160" s="15" t="s">
        <v>225</v>
      </c>
      <c r="J160" s="18">
        <v>0.07844907407407407</v>
      </c>
      <c r="K160" s="101">
        <f t="shared" si="0"/>
        <v>0.07844907407407407</v>
      </c>
      <c r="L160" s="19"/>
      <c r="M160" s="33"/>
      <c r="N160" s="33"/>
    </row>
    <row r="161" spans="1:14" s="20" customFormat="1" ht="15">
      <c r="A161" s="13">
        <v>45</v>
      </c>
      <c r="B161" s="14">
        <v>72</v>
      </c>
      <c r="C161" s="15" t="s">
        <v>144</v>
      </c>
      <c r="D161" s="16" t="s">
        <v>145</v>
      </c>
      <c r="E161" s="17" t="s">
        <v>146</v>
      </c>
      <c r="F161" s="17">
        <v>18044</v>
      </c>
      <c r="G161" s="17"/>
      <c r="H161" s="15" t="s">
        <v>46</v>
      </c>
      <c r="I161" s="15" t="s">
        <v>223</v>
      </c>
      <c r="J161" s="18">
        <v>0.07844907407407407</v>
      </c>
      <c r="K161" s="101">
        <f t="shared" si="0"/>
        <v>0.07844907407407407</v>
      </c>
      <c r="L161" s="19"/>
      <c r="M161" s="33"/>
      <c r="N161" s="33"/>
    </row>
    <row r="162" spans="1:14" s="20" customFormat="1" ht="15">
      <c r="A162" s="13">
        <v>46</v>
      </c>
      <c r="B162" s="14">
        <v>43</v>
      </c>
      <c r="C162" s="15" t="s">
        <v>160</v>
      </c>
      <c r="D162" s="16" t="s">
        <v>161</v>
      </c>
      <c r="E162" s="17" t="s">
        <v>26</v>
      </c>
      <c r="F162" s="17">
        <v>3653</v>
      </c>
      <c r="G162" s="17"/>
      <c r="H162" s="15" t="s">
        <v>28</v>
      </c>
      <c r="I162" s="15" t="s">
        <v>224</v>
      </c>
      <c r="J162" s="18">
        <v>0.07844907407407407</v>
      </c>
      <c r="K162" s="101">
        <f t="shared" si="0"/>
        <v>0.07844907407407407</v>
      </c>
      <c r="L162" s="19"/>
      <c r="M162" s="33"/>
      <c r="N162" s="33"/>
    </row>
    <row r="163" spans="1:14" s="20" customFormat="1" ht="15">
      <c r="A163" s="13">
        <v>47</v>
      </c>
      <c r="B163" s="14">
        <v>14</v>
      </c>
      <c r="C163" s="15" t="s">
        <v>47</v>
      </c>
      <c r="D163" s="16" t="s">
        <v>48</v>
      </c>
      <c r="E163" s="17" t="s">
        <v>39</v>
      </c>
      <c r="F163" s="17">
        <v>93456</v>
      </c>
      <c r="G163" s="17"/>
      <c r="H163" s="15" t="s">
        <v>46</v>
      </c>
      <c r="I163" s="15" t="s">
        <v>227</v>
      </c>
      <c r="J163" s="18">
        <v>0.07861111111111112</v>
      </c>
      <c r="K163" s="101">
        <f t="shared" si="0"/>
        <v>0.07861111111111112</v>
      </c>
      <c r="L163" s="19"/>
      <c r="M163" s="33"/>
      <c r="N163" s="33"/>
    </row>
    <row r="164" spans="1:14" s="20" customFormat="1" ht="15">
      <c r="A164" s="13">
        <v>48</v>
      </c>
      <c r="B164" s="14">
        <v>9</v>
      </c>
      <c r="C164" s="15" t="s">
        <v>173</v>
      </c>
      <c r="D164" s="16" t="s">
        <v>174</v>
      </c>
      <c r="E164" s="17" t="s">
        <v>175</v>
      </c>
      <c r="F164" s="17">
        <v>7414</v>
      </c>
      <c r="G164" s="17"/>
      <c r="H164" s="15" t="s">
        <v>28</v>
      </c>
      <c r="I164" s="15" t="s">
        <v>228</v>
      </c>
      <c r="J164" s="18">
        <v>0.07861111111111112</v>
      </c>
      <c r="K164" s="101">
        <f t="shared" si="0"/>
        <v>0.07861111111111112</v>
      </c>
      <c r="L164" s="19"/>
      <c r="M164" s="33"/>
      <c r="N164" s="33"/>
    </row>
    <row r="165" spans="1:14" s="20" customFormat="1" ht="15">
      <c r="A165" s="13">
        <v>49</v>
      </c>
      <c r="B165" s="14">
        <v>12</v>
      </c>
      <c r="C165" s="15" t="s">
        <v>40</v>
      </c>
      <c r="D165" s="16" t="s">
        <v>41</v>
      </c>
      <c r="E165" s="17" t="s">
        <v>39</v>
      </c>
      <c r="F165" s="17">
        <v>61924</v>
      </c>
      <c r="G165" s="17"/>
      <c r="H165" s="15" t="s">
        <v>28</v>
      </c>
      <c r="I165" s="15" t="s">
        <v>227</v>
      </c>
      <c r="J165" s="18">
        <v>0.07861111111111112</v>
      </c>
      <c r="K165" s="101">
        <f t="shared" si="0"/>
        <v>0.07861111111111112</v>
      </c>
      <c r="L165" s="19"/>
      <c r="M165" s="33"/>
      <c r="N165" s="33"/>
    </row>
    <row r="166" spans="1:14" s="20" customFormat="1" ht="15">
      <c r="A166" s="13">
        <v>50</v>
      </c>
      <c r="B166" s="14">
        <v>26</v>
      </c>
      <c r="C166" s="15" t="s">
        <v>74</v>
      </c>
      <c r="D166" s="16" t="s">
        <v>67</v>
      </c>
      <c r="E166" s="17" t="s">
        <v>54</v>
      </c>
      <c r="F166" s="17" t="s">
        <v>60</v>
      </c>
      <c r="G166" s="17"/>
      <c r="H166" s="15" t="s">
        <v>46</v>
      </c>
      <c r="I166" s="15" t="s">
        <v>226</v>
      </c>
      <c r="J166" s="18">
        <v>0.07861111111111112</v>
      </c>
      <c r="K166" s="101">
        <f t="shared" si="0"/>
        <v>0.07861111111111112</v>
      </c>
      <c r="L166" s="19"/>
      <c r="M166" s="33"/>
      <c r="N166" s="33"/>
    </row>
    <row r="167" spans="1:14" s="20" customFormat="1" ht="15">
      <c r="A167" s="13">
        <v>51</v>
      </c>
      <c r="B167" s="14">
        <v>29</v>
      </c>
      <c r="C167" s="15" t="s">
        <v>77</v>
      </c>
      <c r="D167" s="16" t="s">
        <v>70</v>
      </c>
      <c r="E167" s="17" t="s">
        <v>54</v>
      </c>
      <c r="F167" s="17" t="s">
        <v>62</v>
      </c>
      <c r="G167" s="17"/>
      <c r="H167" s="15" t="s">
        <v>46</v>
      </c>
      <c r="I167" s="15" t="s">
        <v>226</v>
      </c>
      <c r="J167" s="18">
        <v>0.07861111111111112</v>
      </c>
      <c r="K167" s="101">
        <f t="shared" si="0"/>
        <v>0.07861111111111112</v>
      </c>
      <c r="L167" s="19"/>
      <c r="M167" s="33"/>
      <c r="N167" s="33"/>
    </row>
    <row r="168" spans="1:14" s="20" customFormat="1" ht="15">
      <c r="A168" s="13">
        <v>52</v>
      </c>
      <c r="B168" s="14">
        <v>42</v>
      </c>
      <c r="C168" s="15" t="s">
        <v>119</v>
      </c>
      <c r="D168" s="16" t="s">
        <v>120</v>
      </c>
      <c r="E168" s="17" t="s">
        <v>26</v>
      </c>
      <c r="F168" s="17">
        <v>15511</v>
      </c>
      <c r="G168" s="17"/>
      <c r="H168" s="15" t="s">
        <v>28</v>
      </c>
      <c r="I168" s="15" t="s">
        <v>224</v>
      </c>
      <c r="J168" s="18">
        <v>0.07861111111111112</v>
      </c>
      <c r="K168" s="101">
        <f t="shared" si="0"/>
        <v>0.07861111111111112</v>
      </c>
      <c r="L168" s="19"/>
      <c r="M168" s="33"/>
      <c r="N168" s="33"/>
    </row>
    <row r="169" spans="1:14" s="20" customFormat="1" ht="15">
      <c r="A169" s="13">
        <v>53</v>
      </c>
      <c r="B169" s="14">
        <v>94</v>
      </c>
      <c r="C169" s="15" t="s">
        <v>149</v>
      </c>
      <c r="D169" s="16" t="s">
        <v>150</v>
      </c>
      <c r="E169" s="17" t="s">
        <v>83</v>
      </c>
      <c r="F169" s="17">
        <v>18360</v>
      </c>
      <c r="G169" s="17"/>
      <c r="H169" s="15" t="s">
        <v>46</v>
      </c>
      <c r="I169" s="15" t="s">
        <v>229</v>
      </c>
      <c r="J169" s="18">
        <v>0.07861111111111112</v>
      </c>
      <c r="K169" s="101">
        <f t="shared" si="0"/>
        <v>0.07861111111111112</v>
      </c>
      <c r="L169" s="19"/>
      <c r="N169" s="33"/>
    </row>
    <row r="170" spans="1:14" s="20" customFormat="1" ht="15">
      <c r="A170" s="13">
        <v>54</v>
      </c>
      <c r="B170" s="14">
        <v>152</v>
      </c>
      <c r="C170" s="15" t="s">
        <v>97</v>
      </c>
      <c r="D170" s="16" t="s">
        <v>98</v>
      </c>
      <c r="E170" s="17" t="s">
        <v>36</v>
      </c>
      <c r="F170" s="17">
        <v>12966</v>
      </c>
      <c r="G170" s="17"/>
      <c r="H170" s="15" t="s">
        <v>46</v>
      </c>
      <c r="I170" s="15" t="s">
        <v>222</v>
      </c>
      <c r="J170" s="18">
        <v>0.07861111111111112</v>
      </c>
      <c r="K170" s="101">
        <f t="shared" si="0"/>
        <v>0.07861111111111112</v>
      </c>
      <c r="L170" s="19"/>
      <c r="M170" s="33"/>
      <c r="N170" s="33"/>
    </row>
    <row r="171" spans="1:14" s="20" customFormat="1" ht="15">
      <c r="A171" s="13">
        <v>55</v>
      </c>
      <c r="B171" s="14">
        <v>173</v>
      </c>
      <c r="C171" s="15" t="s">
        <v>110</v>
      </c>
      <c r="D171" s="16" t="s">
        <v>111</v>
      </c>
      <c r="E171" s="17" t="s">
        <v>25</v>
      </c>
      <c r="F171" s="17">
        <v>13882</v>
      </c>
      <c r="G171" s="17"/>
      <c r="H171" s="15" t="s">
        <v>46</v>
      </c>
      <c r="I171" s="15" t="s">
        <v>223</v>
      </c>
      <c r="J171" s="18">
        <v>0.07861111111111112</v>
      </c>
      <c r="K171" s="101">
        <f t="shared" si="0"/>
        <v>0.07861111111111112</v>
      </c>
      <c r="L171" s="19"/>
      <c r="M171" s="33"/>
      <c r="N171" s="33"/>
    </row>
    <row r="172" spans="1:14" s="20" customFormat="1" ht="15">
      <c r="A172" s="13">
        <v>56</v>
      </c>
      <c r="B172" s="14">
        <v>57</v>
      </c>
      <c r="C172" s="15" t="s">
        <v>204</v>
      </c>
      <c r="D172" s="16" t="s">
        <v>205</v>
      </c>
      <c r="E172" s="17" t="s">
        <v>22</v>
      </c>
      <c r="F172" s="99">
        <v>19067</v>
      </c>
      <c r="G172" s="99"/>
      <c r="H172" s="15" t="s">
        <v>27</v>
      </c>
      <c r="I172" s="15" t="s">
        <v>225</v>
      </c>
      <c r="J172" s="18">
        <v>0.07861111111111112</v>
      </c>
      <c r="K172" s="101">
        <f t="shared" si="0"/>
        <v>0.07861111111111112</v>
      </c>
      <c r="L172" s="19"/>
      <c r="M172" s="33"/>
      <c r="N172" s="33"/>
    </row>
    <row r="173" spans="1:14" s="20" customFormat="1" ht="15">
      <c r="A173" s="13">
        <v>57</v>
      </c>
      <c r="B173" s="14">
        <v>161</v>
      </c>
      <c r="C173" s="15" t="s">
        <v>180</v>
      </c>
      <c r="D173" s="16" t="s">
        <v>181</v>
      </c>
      <c r="E173" s="17" t="s">
        <v>182</v>
      </c>
      <c r="F173" s="17">
        <v>9611</v>
      </c>
      <c r="G173" s="17"/>
      <c r="H173" s="15" t="s">
        <v>28</v>
      </c>
      <c r="I173" s="15" t="s">
        <v>230</v>
      </c>
      <c r="J173" s="18">
        <v>0.07861111111111112</v>
      </c>
      <c r="K173" s="101">
        <f t="shared" si="0"/>
        <v>0.07861111111111112</v>
      </c>
      <c r="L173" s="19"/>
      <c r="M173" s="33"/>
      <c r="N173" s="33"/>
    </row>
    <row r="174" spans="1:14" s="20" customFormat="1" ht="15">
      <c r="A174" s="13">
        <v>58</v>
      </c>
      <c r="B174" s="14">
        <v>158</v>
      </c>
      <c r="C174" s="15" t="s">
        <v>37</v>
      </c>
      <c r="D174" s="16" t="s">
        <v>38</v>
      </c>
      <c r="E174" s="17" t="s">
        <v>36</v>
      </c>
      <c r="F174" s="17">
        <v>14769</v>
      </c>
      <c r="G174" s="17"/>
      <c r="H174" s="15" t="s">
        <v>28</v>
      </c>
      <c r="I174" s="15" t="s">
        <v>222</v>
      </c>
      <c r="J174" s="18">
        <v>0.07861111111111112</v>
      </c>
      <c r="K174" s="101">
        <f t="shared" si="0"/>
        <v>0.07861111111111112</v>
      </c>
      <c r="L174" s="19"/>
      <c r="M174" s="33"/>
      <c r="N174" s="33"/>
    </row>
    <row r="175" spans="1:14" s="20" customFormat="1" ht="15">
      <c r="A175" s="13">
        <v>59</v>
      </c>
      <c r="B175" s="14">
        <v>15</v>
      </c>
      <c r="C175" s="15" t="s">
        <v>79</v>
      </c>
      <c r="D175" s="16" t="s">
        <v>80</v>
      </c>
      <c r="E175" s="17" t="s">
        <v>39</v>
      </c>
      <c r="F175" s="17">
        <v>62374</v>
      </c>
      <c r="G175" s="17"/>
      <c r="H175" s="15" t="s">
        <v>27</v>
      </c>
      <c r="I175" s="15" t="s">
        <v>227</v>
      </c>
      <c r="J175" s="18">
        <v>0.07892361111111111</v>
      </c>
      <c r="K175" s="101">
        <f t="shared" si="0"/>
        <v>0.07892361111111111</v>
      </c>
      <c r="L175" s="19"/>
      <c r="M175" s="33"/>
      <c r="N175" s="33"/>
    </row>
    <row r="176" spans="1:14" s="20" customFormat="1" ht="15">
      <c r="A176" s="13">
        <v>60</v>
      </c>
      <c r="B176" s="14">
        <v>45</v>
      </c>
      <c r="C176" s="15" t="s">
        <v>137</v>
      </c>
      <c r="D176" s="16" t="s">
        <v>138</v>
      </c>
      <c r="E176" s="17" t="s">
        <v>26</v>
      </c>
      <c r="F176" s="17">
        <v>17773</v>
      </c>
      <c r="G176" s="17"/>
      <c r="H176" s="15" t="s">
        <v>46</v>
      </c>
      <c r="I176" s="15" t="s">
        <v>224</v>
      </c>
      <c r="J176" s="18">
        <v>0.07945601851851852</v>
      </c>
      <c r="K176" s="101">
        <f t="shared" si="0"/>
        <v>0.07945601851851852</v>
      </c>
      <c r="L176" s="19"/>
      <c r="M176" s="33"/>
      <c r="N176" s="33"/>
    </row>
    <row r="177" spans="1:14" s="20" customFormat="1" ht="15">
      <c r="A177" s="13">
        <v>61</v>
      </c>
      <c r="B177" s="14">
        <v>2</v>
      </c>
      <c r="C177" s="15" t="s">
        <v>89</v>
      </c>
      <c r="D177" s="16" t="s">
        <v>90</v>
      </c>
      <c r="E177" s="17" t="s">
        <v>91</v>
      </c>
      <c r="F177" s="17">
        <v>12832</v>
      </c>
      <c r="G177" s="17"/>
      <c r="H177" s="15" t="s">
        <v>46</v>
      </c>
      <c r="I177" s="15" t="s">
        <v>228</v>
      </c>
      <c r="J177" s="18">
        <v>0.07975694444444444</v>
      </c>
      <c r="K177" s="101">
        <f t="shared" si="0"/>
        <v>0.07975694444444444</v>
      </c>
      <c r="L177" s="19"/>
      <c r="M177" s="33"/>
      <c r="N177" s="33"/>
    </row>
    <row r="178" spans="1:14" s="20" customFormat="1" ht="15">
      <c r="A178" s="13">
        <v>62</v>
      </c>
      <c r="B178" s="14">
        <v>56</v>
      </c>
      <c r="C178" s="15" t="s">
        <v>201</v>
      </c>
      <c r="D178" s="16" t="s">
        <v>202</v>
      </c>
      <c r="E178" s="17" t="s">
        <v>22</v>
      </c>
      <c r="F178" s="99">
        <v>7217</v>
      </c>
      <c r="G178" s="99"/>
      <c r="H178" s="15" t="s">
        <v>46</v>
      </c>
      <c r="I178" s="15" t="s">
        <v>225</v>
      </c>
      <c r="J178" s="18">
        <v>0.08078703703703703</v>
      </c>
      <c r="K178" s="101">
        <f t="shared" si="0"/>
        <v>0.08078703703703703</v>
      </c>
      <c r="L178" s="19"/>
      <c r="M178" s="33"/>
      <c r="N178" s="33"/>
    </row>
    <row r="179" spans="1:14" s="20" customFormat="1" ht="15">
      <c r="A179" s="13">
        <v>63</v>
      </c>
      <c r="B179" s="14">
        <v>153</v>
      </c>
      <c r="C179" s="15" t="s">
        <v>99</v>
      </c>
      <c r="D179" s="16" t="s">
        <v>100</v>
      </c>
      <c r="E179" s="17" t="s">
        <v>36</v>
      </c>
      <c r="F179" s="17">
        <v>13192</v>
      </c>
      <c r="G179" s="17"/>
      <c r="H179" s="15" t="s">
        <v>46</v>
      </c>
      <c r="I179" s="15" t="s">
        <v>222</v>
      </c>
      <c r="J179" s="18">
        <v>0.08299768518518519</v>
      </c>
      <c r="K179" s="101">
        <f t="shared" si="0"/>
        <v>0.08299768518518519</v>
      </c>
      <c r="L179" s="19"/>
      <c r="M179" s="33"/>
      <c r="N179" s="33"/>
    </row>
    <row r="180" spans="1:14" s="20" customFormat="1" ht="15">
      <c r="A180" s="13">
        <v>64</v>
      </c>
      <c r="B180" s="14">
        <v>93</v>
      </c>
      <c r="C180" s="15" t="s">
        <v>87</v>
      </c>
      <c r="D180" s="16" t="s">
        <v>88</v>
      </c>
      <c r="E180" s="17" t="s">
        <v>83</v>
      </c>
      <c r="F180" s="17">
        <v>12753</v>
      </c>
      <c r="G180" s="17"/>
      <c r="H180" s="15" t="s">
        <v>28</v>
      </c>
      <c r="I180" s="15" t="s">
        <v>229</v>
      </c>
      <c r="J180" s="18">
        <v>0.08609953703703704</v>
      </c>
      <c r="K180" s="101">
        <f t="shared" si="0"/>
        <v>0.08609953703703704</v>
      </c>
      <c r="L180" s="19"/>
      <c r="N180" s="33"/>
    </row>
    <row r="181" spans="1:14" s="20" customFormat="1" ht="15">
      <c r="A181" s="13">
        <v>65</v>
      </c>
      <c r="B181" s="14">
        <v>3</v>
      </c>
      <c r="C181" s="15" t="s">
        <v>103</v>
      </c>
      <c r="D181" s="16" t="s">
        <v>104</v>
      </c>
      <c r="E181" s="17" t="s">
        <v>91</v>
      </c>
      <c r="F181" s="17">
        <v>13368</v>
      </c>
      <c r="G181" s="17"/>
      <c r="H181" s="15" t="s">
        <v>46</v>
      </c>
      <c r="I181" s="15" t="s">
        <v>228</v>
      </c>
      <c r="J181" s="18">
        <v>0.08609953703703704</v>
      </c>
      <c r="K181" s="101">
        <f t="shared" si="0"/>
        <v>0.08609953703703704</v>
      </c>
      <c r="L181" s="19"/>
      <c r="M181" s="33"/>
      <c r="N181" s="33"/>
    </row>
    <row r="182" spans="1:14" s="20" customFormat="1" ht="15">
      <c r="A182" s="13">
        <v>66</v>
      </c>
      <c r="B182" s="14">
        <v>7</v>
      </c>
      <c r="C182" s="15" t="s">
        <v>185</v>
      </c>
      <c r="D182" s="16" t="s">
        <v>186</v>
      </c>
      <c r="E182" s="17" t="s">
        <v>91</v>
      </c>
      <c r="F182" s="17">
        <v>12558</v>
      </c>
      <c r="G182" s="17"/>
      <c r="H182" s="15" t="s">
        <v>27</v>
      </c>
      <c r="I182" s="15" t="s">
        <v>228</v>
      </c>
      <c r="J182" s="18">
        <v>0.08609953703703704</v>
      </c>
      <c r="K182" s="101">
        <f aca="true" t="shared" si="1" ref="K182:K188">J182-$J$12</f>
        <v>0.08609953703703704</v>
      </c>
      <c r="L182" s="19"/>
      <c r="M182" s="33"/>
      <c r="N182" s="33"/>
    </row>
    <row r="183" spans="1:14" s="20" customFormat="1" ht="15">
      <c r="A183" s="13">
        <v>67</v>
      </c>
      <c r="B183" s="14">
        <v>157</v>
      </c>
      <c r="C183" s="15" t="s">
        <v>105</v>
      </c>
      <c r="D183" s="16" t="s">
        <v>106</v>
      </c>
      <c r="E183" s="17" t="s">
        <v>36</v>
      </c>
      <c r="F183" s="17">
        <v>13538</v>
      </c>
      <c r="G183" s="17"/>
      <c r="H183" s="15" t="s">
        <v>28</v>
      </c>
      <c r="I183" s="15" t="s">
        <v>222</v>
      </c>
      <c r="J183" s="18">
        <v>0.09065972222222222</v>
      </c>
      <c r="K183" s="101">
        <f t="shared" si="1"/>
        <v>0.09065972222222222</v>
      </c>
      <c r="L183" s="19"/>
      <c r="M183" s="33"/>
      <c r="N183" s="33"/>
    </row>
    <row r="184" spans="1:14" s="20" customFormat="1" ht="15">
      <c r="A184" s="13">
        <v>68</v>
      </c>
      <c r="B184" s="14">
        <v>133</v>
      </c>
      <c r="C184" s="15" t="s">
        <v>92</v>
      </c>
      <c r="D184" s="16" t="s">
        <v>93</v>
      </c>
      <c r="E184" s="17" t="s">
        <v>33</v>
      </c>
      <c r="F184" s="17">
        <v>12896</v>
      </c>
      <c r="G184" s="17"/>
      <c r="H184" s="15" t="s">
        <v>28</v>
      </c>
      <c r="I184" s="15" t="s">
        <v>221</v>
      </c>
      <c r="J184" s="18">
        <v>0.09065972222222222</v>
      </c>
      <c r="K184" s="101">
        <f t="shared" si="1"/>
        <v>0.09065972222222222</v>
      </c>
      <c r="L184" s="19"/>
      <c r="N184" s="33"/>
    </row>
    <row r="185" spans="1:14" s="20" customFormat="1" ht="15">
      <c r="A185" s="13">
        <v>69</v>
      </c>
      <c r="B185" s="14">
        <v>91</v>
      </c>
      <c r="C185" s="15" t="s">
        <v>81</v>
      </c>
      <c r="D185" s="16" t="s">
        <v>82</v>
      </c>
      <c r="E185" s="17" t="s">
        <v>83</v>
      </c>
      <c r="F185" s="17">
        <v>10437</v>
      </c>
      <c r="G185" s="17"/>
      <c r="H185" s="15" t="s">
        <v>46</v>
      </c>
      <c r="I185" s="15" t="s">
        <v>229</v>
      </c>
      <c r="J185" s="18">
        <v>0.0924074074074074</v>
      </c>
      <c r="K185" s="101">
        <f t="shared" si="1"/>
        <v>0.0924074074074074</v>
      </c>
      <c r="L185" s="19"/>
      <c r="M185" s="33"/>
      <c r="N185" s="33"/>
    </row>
    <row r="186" spans="1:14" s="20" customFormat="1" ht="15">
      <c r="A186" s="13">
        <v>70</v>
      </c>
      <c r="B186" s="14">
        <v>59</v>
      </c>
      <c r="C186" s="15" t="s">
        <v>107</v>
      </c>
      <c r="D186" s="16" t="s">
        <v>108</v>
      </c>
      <c r="E186" s="17" t="s">
        <v>109</v>
      </c>
      <c r="F186" s="17">
        <v>13591</v>
      </c>
      <c r="G186" s="17"/>
      <c r="H186" s="15" t="s">
        <v>28</v>
      </c>
      <c r="I186" s="15" t="s">
        <v>225</v>
      </c>
      <c r="J186" s="18">
        <v>0.09561342592592592</v>
      </c>
      <c r="K186" s="101">
        <f t="shared" si="1"/>
        <v>0.09561342592592592</v>
      </c>
      <c r="L186" s="19"/>
      <c r="M186" s="33"/>
      <c r="N186" s="33"/>
    </row>
    <row r="187" spans="1:14" s="20" customFormat="1" ht="15">
      <c r="A187" s="13">
        <v>71</v>
      </c>
      <c r="B187" s="14">
        <v>6</v>
      </c>
      <c r="C187" s="15" t="s">
        <v>187</v>
      </c>
      <c r="D187" s="16" t="s">
        <v>188</v>
      </c>
      <c r="E187" s="17" t="s">
        <v>91</v>
      </c>
      <c r="F187" s="17">
        <v>18163</v>
      </c>
      <c r="G187" s="17"/>
      <c r="H187" s="15" t="s">
        <v>27</v>
      </c>
      <c r="I187" s="15" t="s">
        <v>228</v>
      </c>
      <c r="J187" s="18">
        <v>0.09877314814814815</v>
      </c>
      <c r="K187" s="101">
        <f t="shared" si="1"/>
        <v>0.09877314814814815</v>
      </c>
      <c r="L187" s="19"/>
      <c r="M187" s="33"/>
      <c r="N187" s="33"/>
    </row>
    <row r="188" spans="1:14" s="20" customFormat="1" ht="15">
      <c r="A188" s="13">
        <v>72</v>
      </c>
      <c r="B188" s="14">
        <v>5</v>
      </c>
      <c r="C188" s="15" t="s">
        <v>193</v>
      </c>
      <c r="D188" s="16" t="s">
        <v>194</v>
      </c>
      <c r="E188" s="17" t="s">
        <v>91</v>
      </c>
      <c r="F188" s="17">
        <v>9592</v>
      </c>
      <c r="G188" s="17"/>
      <c r="H188" s="15" t="s">
        <v>27</v>
      </c>
      <c r="I188" s="15" t="s">
        <v>228</v>
      </c>
      <c r="J188" s="18">
        <v>0.1057175925925926</v>
      </c>
      <c r="K188" s="101">
        <f t="shared" si="1"/>
        <v>0.1057175925925926</v>
      </c>
      <c r="L188" s="19"/>
      <c r="M188" s="33"/>
      <c r="N188" s="33"/>
    </row>
    <row r="189" spans="1:14" s="20" customFormat="1" ht="15">
      <c r="A189" s="13"/>
      <c r="B189" s="14">
        <v>4</v>
      </c>
      <c r="C189" s="15" t="s">
        <v>191</v>
      </c>
      <c r="D189" s="16" t="s">
        <v>192</v>
      </c>
      <c r="E189" s="17" t="s">
        <v>91</v>
      </c>
      <c r="F189" s="17">
        <v>7427</v>
      </c>
      <c r="G189" s="17"/>
      <c r="H189" s="15" t="s">
        <v>27</v>
      </c>
      <c r="I189" s="15" t="s">
        <v>228</v>
      </c>
      <c r="J189" s="18" t="s">
        <v>236</v>
      </c>
      <c r="K189" s="101" t="s">
        <v>236</v>
      </c>
      <c r="L189" s="19"/>
      <c r="M189" s="33"/>
      <c r="N189" s="33"/>
    </row>
    <row r="190" spans="1:22" s="155" customFormat="1" ht="15">
      <c r="A190" s="156"/>
      <c r="B190" s="156" t="s">
        <v>220</v>
      </c>
      <c r="C190" s="7"/>
      <c r="D190" s="156"/>
      <c r="E190" s="156"/>
      <c r="F190" s="156"/>
      <c r="G190" s="156"/>
      <c r="H190" s="156"/>
      <c r="I190" s="156"/>
      <c r="J190" s="156"/>
      <c r="K190" s="156"/>
      <c r="L190" s="156"/>
      <c r="N190"/>
      <c r="O190"/>
      <c r="P190"/>
      <c r="Q190"/>
      <c r="R190"/>
      <c r="S190"/>
      <c r="T190"/>
      <c r="U190"/>
      <c r="V190"/>
    </row>
    <row r="191" spans="2:22" s="155" customFormat="1" ht="12.75">
      <c r="B191" s="40"/>
      <c r="C191" s="36"/>
      <c r="N191"/>
      <c r="O191"/>
      <c r="P191"/>
      <c r="Q191"/>
      <c r="R191"/>
      <c r="S191"/>
      <c r="T191"/>
      <c r="U191"/>
      <c r="V191"/>
    </row>
    <row r="192" spans="1:13" ht="12.75">
      <c r="A192" s="155"/>
      <c r="B192" s="155"/>
      <c r="D192" s="155"/>
      <c r="E192" s="155"/>
      <c r="F192" s="155"/>
      <c r="H192" s="155"/>
      <c r="I192" s="155"/>
      <c r="J192" s="155"/>
      <c r="K192" s="155"/>
      <c r="L192" s="155"/>
      <c r="M192" s="155"/>
    </row>
    <row r="193" spans="1:13" ht="12.75">
      <c r="A193" s="155"/>
      <c r="B193" s="155"/>
      <c r="D193" s="155"/>
      <c r="E193" s="155"/>
      <c r="F193" s="155"/>
      <c r="H193" s="155"/>
      <c r="I193" s="155"/>
      <c r="J193" s="155"/>
      <c r="K193" s="155"/>
      <c r="L193" s="155"/>
      <c r="M193" s="155"/>
    </row>
    <row r="194" spans="1:13" ht="12.75">
      <c r="A194" s="155"/>
      <c r="B194" s="40"/>
      <c r="C194" s="36" t="s">
        <v>348</v>
      </c>
      <c r="D194" s="155"/>
      <c r="E194" s="155"/>
      <c r="F194" s="155"/>
      <c r="H194" s="155"/>
      <c r="I194" s="155"/>
      <c r="J194" s="155"/>
      <c r="K194" s="155"/>
      <c r="L194" s="155"/>
      <c r="M194" s="155"/>
    </row>
    <row r="195" spans="2:22" s="155" customFormat="1" ht="12.75">
      <c r="B195" s="40" t="s">
        <v>349</v>
      </c>
      <c r="C195" s="36" t="s">
        <v>379</v>
      </c>
      <c r="N195"/>
      <c r="O195"/>
      <c r="P195"/>
      <c r="Q195"/>
      <c r="R195"/>
      <c r="S195"/>
      <c r="T195"/>
      <c r="U195"/>
      <c r="V195"/>
    </row>
    <row r="196" spans="2:22" s="155" customFormat="1" ht="12.75">
      <c r="B196" s="40" t="s">
        <v>340</v>
      </c>
      <c r="C196" s="36" t="s">
        <v>380</v>
      </c>
      <c r="N196"/>
      <c r="O196"/>
      <c r="P196"/>
      <c r="Q196"/>
      <c r="R196"/>
      <c r="S196"/>
      <c r="T196"/>
      <c r="U196"/>
      <c r="V196"/>
    </row>
    <row r="197" spans="2:22" s="155" customFormat="1" ht="12.75">
      <c r="B197" s="40"/>
      <c r="N197"/>
      <c r="O197"/>
      <c r="P197"/>
      <c r="Q197"/>
      <c r="R197"/>
      <c r="S197"/>
      <c r="T197"/>
      <c r="U197"/>
      <c r="V197"/>
    </row>
    <row r="198" spans="2:22" s="155" customFormat="1" ht="12.75">
      <c r="B198" s="40"/>
      <c r="C198" s="36" t="s">
        <v>378</v>
      </c>
      <c r="N198"/>
      <c r="O198"/>
      <c r="P198"/>
      <c r="Q198"/>
      <c r="R198"/>
      <c r="S198"/>
      <c r="T198"/>
      <c r="U198"/>
      <c r="V198"/>
    </row>
    <row r="199" spans="2:22" s="155" customFormat="1" ht="12.75">
      <c r="B199" s="36"/>
      <c r="C199" s="2"/>
      <c r="N199"/>
      <c r="O199"/>
      <c r="P199"/>
      <c r="Q199"/>
      <c r="R199"/>
      <c r="S199"/>
      <c r="T199"/>
      <c r="U199"/>
      <c r="V199"/>
    </row>
    <row r="200" spans="14:22" s="155" customFormat="1" ht="12.75">
      <c r="N200"/>
      <c r="O200"/>
      <c r="P200"/>
      <c r="Q200"/>
      <c r="R200"/>
      <c r="S200"/>
      <c r="T200"/>
      <c r="U200"/>
      <c r="V200"/>
    </row>
    <row r="202" spans="1:14" s="73" customFormat="1" ht="26.25">
      <c r="A202" s="170" t="s">
        <v>53</v>
      </c>
      <c r="B202" s="171"/>
      <c r="C202" s="171"/>
      <c r="D202" s="171"/>
      <c r="E202" s="171"/>
      <c r="F202" s="171"/>
      <c r="G202" s="171"/>
      <c r="H202" s="171"/>
      <c r="I202" s="171"/>
      <c r="J202" s="171"/>
      <c r="K202" s="171"/>
      <c r="L202" s="171"/>
      <c r="M202" s="118"/>
      <c r="N202" s="118"/>
    </row>
    <row r="203" spans="1:14" s="73" customFormat="1" ht="21">
      <c r="A203" s="172" t="s">
        <v>51</v>
      </c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57"/>
      <c r="N203" s="157"/>
    </row>
    <row r="204" spans="1:14" s="73" customFormat="1" ht="15.75">
      <c r="A204" s="157"/>
      <c r="B204" s="157"/>
      <c r="C204" s="119"/>
      <c r="D204" s="157"/>
      <c r="E204" s="174" t="s">
        <v>394</v>
      </c>
      <c r="F204" s="174"/>
      <c r="G204" s="174"/>
      <c r="H204" s="174"/>
      <c r="I204" s="157"/>
      <c r="J204" s="157"/>
      <c r="K204" s="157"/>
      <c r="L204" s="76" t="s">
        <v>387</v>
      </c>
      <c r="M204" s="157"/>
      <c r="N204" s="157"/>
    </row>
    <row r="205" spans="1:14" s="73" customFormat="1" ht="12.75">
      <c r="A205" s="77" t="s">
        <v>386</v>
      </c>
      <c r="B205" s="157"/>
      <c r="C205" s="119"/>
      <c r="D205" s="157"/>
      <c r="E205" s="157"/>
      <c r="F205" s="157"/>
      <c r="G205" s="157"/>
      <c r="H205" s="157"/>
      <c r="I205" s="157"/>
      <c r="J205" s="157"/>
      <c r="K205" s="157"/>
      <c r="L205" s="76" t="s">
        <v>24</v>
      </c>
      <c r="M205" s="157"/>
      <c r="N205" s="157"/>
    </row>
    <row r="206" spans="1:14" s="73" customFormat="1" ht="21">
      <c r="A206" s="175" t="s">
        <v>306</v>
      </c>
      <c r="B206" s="171"/>
      <c r="C206" s="171"/>
      <c r="D206" s="171"/>
      <c r="E206" s="171"/>
      <c r="F206" s="171"/>
      <c r="G206" s="171"/>
      <c r="H206" s="171"/>
      <c r="I206" s="171"/>
      <c r="J206" s="171"/>
      <c r="K206" s="171"/>
      <c r="L206" s="171"/>
      <c r="M206" s="157"/>
      <c r="N206" s="157"/>
    </row>
    <row r="207" spans="1:14" s="73" customFormat="1" ht="9" customHeight="1">
      <c r="A207" s="157"/>
      <c r="B207" s="157"/>
      <c r="C207" s="119"/>
      <c r="D207" s="157"/>
      <c r="E207" s="157"/>
      <c r="F207" s="157"/>
      <c r="G207" s="157"/>
      <c r="H207" s="157"/>
      <c r="I207" s="157"/>
      <c r="J207" s="157"/>
      <c r="K207" s="157"/>
      <c r="L207" s="157"/>
      <c r="M207" s="157"/>
      <c r="N207" s="157"/>
    </row>
    <row r="208" spans="1:14" s="73" customFormat="1" ht="12.75">
      <c r="A208" s="79" t="s">
        <v>0</v>
      </c>
      <c r="B208" s="79" t="s">
        <v>1</v>
      </c>
      <c r="C208" s="79" t="s">
        <v>2</v>
      </c>
      <c r="D208" s="79" t="s">
        <v>3</v>
      </c>
      <c r="E208" s="79" t="s">
        <v>4</v>
      </c>
      <c r="F208" s="79" t="s">
        <v>5</v>
      </c>
      <c r="G208" s="79"/>
      <c r="H208" s="79" t="s">
        <v>29</v>
      </c>
      <c r="I208" s="79" t="s">
        <v>16</v>
      </c>
      <c r="J208" s="79" t="s">
        <v>6</v>
      </c>
      <c r="K208" s="79" t="s">
        <v>7</v>
      </c>
      <c r="L208" s="79" t="s">
        <v>396</v>
      </c>
      <c r="M208" s="157"/>
      <c r="N208" s="157"/>
    </row>
    <row r="209" spans="1:14" s="73" customFormat="1" ht="12.75">
      <c r="A209" s="81" t="s">
        <v>8</v>
      </c>
      <c r="B209" s="81" t="s">
        <v>9</v>
      </c>
      <c r="C209" s="81" t="s">
        <v>10</v>
      </c>
      <c r="D209" s="81" t="s">
        <v>11</v>
      </c>
      <c r="E209" s="81" t="s">
        <v>23</v>
      </c>
      <c r="F209" s="81" t="s">
        <v>12</v>
      </c>
      <c r="G209" s="81"/>
      <c r="H209" s="81" t="s">
        <v>30</v>
      </c>
      <c r="I209" s="81" t="s">
        <v>15</v>
      </c>
      <c r="J209" s="81" t="s">
        <v>13</v>
      </c>
      <c r="K209" s="81" t="s">
        <v>14</v>
      </c>
      <c r="L209" s="81" t="s">
        <v>397</v>
      </c>
      <c r="M209" s="157"/>
      <c r="N209" s="157"/>
    </row>
    <row r="210" spans="1:14" s="73" customFormat="1" ht="13.5" thickBot="1">
      <c r="A210" s="157"/>
      <c r="B210" s="157"/>
      <c r="C210" s="119"/>
      <c r="D210" s="157"/>
      <c r="E210" s="157"/>
      <c r="F210" s="157"/>
      <c r="G210" s="157"/>
      <c r="H210" s="157"/>
      <c r="I210" s="157"/>
      <c r="J210" s="157"/>
      <c r="K210" s="157"/>
      <c r="L210" s="157"/>
      <c r="M210" s="157"/>
      <c r="N210" s="157"/>
    </row>
    <row r="211" spans="1:14" s="73" customFormat="1" ht="15">
      <c r="A211" s="176" t="s">
        <v>302</v>
      </c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  <c r="L211" s="176"/>
      <c r="M211" s="157"/>
      <c r="N211" s="157"/>
    </row>
    <row r="212" spans="1:20" s="73" customFormat="1" ht="15">
      <c r="A212" s="80"/>
      <c r="B212" s="177" t="s">
        <v>388</v>
      </c>
      <c r="C212" s="171"/>
      <c r="D212" s="171"/>
      <c r="E212" s="171"/>
      <c r="F212" s="178" t="s">
        <v>401</v>
      </c>
      <c r="G212" s="178"/>
      <c r="H212" s="171"/>
      <c r="I212" s="171"/>
      <c r="J212" s="171"/>
      <c r="K212" s="171"/>
      <c r="L212" s="171"/>
      <c r="M212" s="157" t="s">
        <v>398</v>
      </c>
      <c r="N212" s="157" t="s">
        <v>399</v>
      </c>
      <c r="O212" s="157"/>
      <c r="P212" s="157"/>
      <c r="Q212" s="157"/>
      <c r="R212" s="157"/>
      <c r="S212" s="157"/>
      <c r="T212" s="157"/>
    </row>
    <row r="213" spans="1:16" s="125" customFormat="1" ht="15">
      <c r="A213" s="83" t="s">
        <v>297</v>
      </c>
      <c r="B213" s="14">
        <v>1</v>
      </c>
      <c r="C213" s="15" t="s">
        <v>94</v>
      </c>
      <c r="D213" s="16" t="s">
        <v>155</v>
      </c>
      <c r="E213" s="17" t="s">
        <v>91</v>
      </c>
      <c r="F213" s="17">
        <v>18615</v>
      </c>
      <c r="G213" s="17"/>
      <c r="H213" s="15" t="s">
        <v>46</v>
      </c>
      <c r="I213" s="15" t="s">
        <v>228</v>
      </c>
      <c r="J213" s="120">
        <f aca="true" t="shared" si="2" ref="J213:J276">M213-N213</f>
        <v>0.008625266203700799</v>
      </c>
      <c r="K213" s="121">
        <f aca="true" t="shared" si="3" ref="K213:K276">J213-$J$12</f>
        <v>0.008625266203700799</v>
      </c>
      <c r="L213" s="122">
        <v>0.417361111111114</v>
      </c>
      <c r="M213" s="123">
        <v>0.05098637731481481</v>
      </c>
      <c r="N213" s="122">
        <f aca="true" t="shared" si="4" ref="N213:N276">L213-"9:00:00"</f>
        <v>0.042361111111114014</v>
      </c>
      <c r="O213" s="124"/>
      <c r="P213" s="120"/>
    </row>
    <row r="214" spans="1:15" s="125" customFormat="1" ht="15">
      <c r="A214" s="83" t="s">
        <v>274</v>
      </c>
      <c r="B214" s="14">
        <v>55</v>
      </c>
      <c r="C214" s="15" t="s">
        <v>131</v>
      </c>
      <c r="D214" s="16" t="s">
        <v>132</v>
      </c>
      <c r="E214" s="17" t="s">
        <v>22</v>
      </c>
      <c r="F214" s="17">
        <v>17469</v>
      </c>
      <c r="G214" s="17"/>
      <c r="H214" s="15" t="s">
        <v>28</v>
      </c>
      <c r="I214" s="15" t="s">
        <v>225</v>
      </c>
      <c r="J214" s="120">
        <f t="shared" si="2"/>
        <v>0.008748240740737732</v>
      </c>
      <c r="K214" s="121">
        <f t="shared" si="3"/>
        <v>0.008748240740737732</v>
      </c>
      <c r="L214" s="122">
        <v>0.418750000000003</v>
      </c>
      <c r="M214" s="123">
        <v>0.05249824074074074</v>
      </c>
      <c r="N214" s="122">
        <f t="shared" si="4"/>
        <v>0.04375000000000301</v>
      </c>
      <c r="O214" s="124"/>
    </row>
    <row r="215" spans="1:15" s="125" customFormat="1" ht="15">
      <c r="A215" s="83" t="s">
        <v>292</v>
      </c>
      <c r="B215" s="14">
        <v>61</v>
      </c>
      <c r="C215" s="15" t="s">
        <v>207</v>
      </c>
      <c r="D215" s="16" t="s">
        <v>208</v>
      </c>
      <c r="E215" s="17" t="s">
        <v>209</v>
      </c>
      <c r="F215" s="99">
        <v>17476</v>
      </c>
      <c r="G215" s="99"/>
      <c r="H215" s="15" t="s">
        <v>28</v>
      </c>
      <c r="I215" s="15" t="s">
        <v>230</v>
      </c>
      <c r="J215" s="120">
        <f t="shared" si="2"/>
        <v>0.00874951388888668</v>
      </c>
      <c r="K215" s="121">
        <f t="shared" si="3"/>
        <v>0.00874951388888668</v>
      </c>
      <c r="L215" s="122">
        <v>0.40902777777778</v>
      </c>
      <c r="M215" s="123">
        <v>0.04277729166666667</v>
      </c>
      <c r="N215" s="122">
        <f t="shared" si="4"/>
        <v>0.03402777777777999</v>
      </c>
      <c r="O215" s="124"/>
    </row>
    <row r="216" spans="1:15" s="125" customFormat="1" ht="15">
      <c r="A216" s="83" t="s">
        <v>296</v>
      </c>
      <c r="B216" s="14">
        <v>52</v>
      </c>
      <c r="C216" s="15" t="s">
        <v>169</v>
      </c>
      <c r="D216" s="16" t="s">
        <v>170</v>
      </c>
      <c r="E216" s="17" t="s">
        <v>22</v>
      </c>
      <c r="F216" s="17">
        <v>6111</v>
      </c>
      <c r="G216" s="17"/>
      <c r="H216" s="15" t="s">
        <v>46</v>
      </c>
      <c r="I216" s="15" t="s">
        <v>225</v>
      </c>
      <c r="J216" s="120">
        <f t="shared" si="2"/>
        <v>0.008773773148146608</v>
      </c>
      <c r="K216" s="121">
        <f t="shared" si="3"/>
        <v>0.008773773148146608</v>
      </c>
      <c r="L216" s="122">
        <v>0.394444444444446</v>
      </c>
      <c r="M216" s="123">
        <v>0.028218217592592593</v>
      </c>
      <c r="N216" s="122">
        <f t="shared" si="4"/>
        <v>0.019444444444445985</v>
      </c>
      <c r="O216" s="124"/>
    </row>
    <row r="217" spans="1:15" s="125" customFormat="1" ht="15">
      <c r="A217" s="83" t="s">
        <v>272</v>
      </c>
      <c r="B217" s="14">
        <v>73</v>
      </c>
      <c r="C217" s="15" t="s">
        <v>151</v>
      </c>
      <c r="D217" s="16" t="s">
        <v>152</v>
      </c>
      <c r="E217" s="17" t="s">
        <v>146</v>
      </c>
      <c r="F217" s="17">
        <v>18379</v>
      </c>
      <c r="G217" s="17"/>
      <c r="H217" s="15" t="s">
        <v>28</v>
      </c>
      <c r="I217" s="15" t="s">
        <v>223</v>
      </c>
      <c r="J217" s="120">
        <f t="shared" si="2"/>
        <v>0.00878520833333054</v>
      </c>
      <c r="K217" s="121">
        <f t="shared" si="3"/>
        <v>0.00878520833333054</v>
      </c>
      <c r="L217" s="122">
        <v>0.415972222222225</v>
      </c>
      <c r="M217" s="123">
        <v>0.04975743055555556</v>
      </c>
      <c r="N217" s="122">
        <f t="shared" si="4"/>
        <v>0.04097222222222502</v>
      </c>
      <c r="O217" s="124"/>
    </row>
    <row r="218" spans="1:15" s="125" customFormat="1" ht="15">
      <c r="A218" s="83" t="s">
        <v>295</v>
      </c>
      <c r="B218" s="14">
        <v>22</v>
      </c>
      <c r="C218" s="15" t="s">
        <v>55</v>
      </c>
      <c r="D218" s="16" t="s">
        <v>63</v>
      </c>
      <c r="E218" s="17" t="s">
        <v>54</v>
      </c>
      <c r="F218" s="17" t="s">
        <v>56</v>
      </c>
      <c r="G218" s="17"/>
      <c r="H218" s="15" t="s">
        <v>46</v>
      </c>
      <c r="I218" s="15" t="s">
        <v>226</v>
      </c>
      <c r="J218" s="120">
        <f t="shared" si="2"/>
        <v>0.008830405092588818</v>
      </c>
      <c r="K218" s="121">
        <f t="shared" si="3"/>
        <v>0.008830405092588818</v>
      </c>
      <c r="L218" s="122">
        <v>0.422222222222226</v>
      </c>
      <c r="M218" s="123">
        <v>0.056052627314814814</v>
      </c>
      <c r="N218" s="122">
        <f t="shared" si="4"/>
        <v>0.047222222222225996</v>
      </c>
      <c r="O218" s="124"/>
    </row>
    <row r="219" spans="1:15" s="125" customFormat="1" ht="15">
      <c r="A219" s="83" t="s">
        <v>289</v>
      </c>
      <c r="B219" s="14">
        <v>60</v>
      </c>
      <c r="C219" s="15" t="s">
        <v>112</v>
      </c>
      <c r="D219" s="16" t="s">
        <v>113</v>
      </c>
      <c r="E219" s="17" t="s">
        <v>109</v>
      </c>
      <c r="F219" s="17">
        <v>14287</v>
      </c>
      <c r="G219" s="17"/>
      <c r="H219" s="15" t="s">
        <v>28</v>
      </c>
      <c r="I219" s="15" t="s">
        <v>225</v>
      </c>
      <c r="J219" s="120">
        <f t="shared" si="2"/>
        <v>0.008849097222220097</v>
      </c>
      <c r="K219" s="121">
        <f t="shared" si="3"/>
        <v>0.008849097222220097</v>
      </c>
      <c r="L219" s="122">
        <v>0.401388888888891</v>
      </c>
      <c r="M219" s="123">
        <v>0.03523798611111111</v>
      </c>
      <c r="N219" s="122">
        <f t="shared" si="4"/>
        <v>0.026388888888891016</v>
      </c>
      <c r="O219" s="124"/>
    </row>
    <row r="220" spans="1:15" s="125" customFormat="1" ht="15">
      <c r="A220" s="83" t="s">
        <v>294</v>
      </c>
      <c r="B220" s="14">
        <v>51</v>
      </c>
      <c r="C220" s="15" t="s">
        <v>133</v>
      </c>
      <c r="D220" s="16" t="s">
        <v>134</v>
      </c>
      <c r="E220" s="17" t="s">
        <v>22</v>
      </c>
      <c r="F220" s="17">
        <v>17556</v>
      </c>
      <c r="G220" s="17"/>
      <c r="H220" s="15" t="s">
        <v>28</v>
      </c>
      <c r="I220" s="15" t="s">
        <v>225</v>
      </c>
      <c r="J220" s="120">
        <f t="shared" si="2"/>
        <v>0.008939282407405387</v>
      </c>
      <c r="K220" s="121">
        <f t="shared" si="3"/>
        <v>0.008939282407405387</v>
      </c>
      <c r="L220" s="122">
        <v>0.400000000000002</v>
      </c>
      <c r="M220" s="123">
        <v>0.03393928240740741</v>
      </c>
      <c r="N220" s="122">
        <f t="shared" si="4"/>
        <v>0.02500000000000202</v>
      </c>
      <c r="O220" s="124"/>
    </row>
    <row r="221" spans="1:15" s="125" customFormat="1" ht="15">
      <c r="A221" s="83" t="s">
        <v>264</v>
      </c>
      <c r="B221" s="14">
        <v>23</v>
      </c>
      <c r="C221" s="15" t="s">
        <v>71</v>
      </c>
      <c r="D221" s="16" t="s">
        <v>64</v>
      </c>
      <c r="E221" s="17" t="s">
        <v>54</v>
      </c>
      <c r="F221" s="17" t="s">
        <v>57</v>
      </c>
      <c r="G221" s="17"/>
      <c r="H221" s="15" t="s">
        <v>28</v>
      </c>
      <c r="I221" s="15" t="s">
        <v>226</v>
      </c>
      <c r="J221" s="120">
        <f t="shared" si="2"/>
        <v>0.008997291666663548</v>
      </c>
      <c r="K221" s="121">
        <f t="shared" si="3"/>
        <v>0.008997291666663548</v>
      </c>
      <c r="L221" s="122">
        <v>0.420138888888892</v>
      </c>
      <c r="M221" s="123">
        <v>0.05413618055555555</v>
      </c>
      <c r="N221" s="122">
        <f t="shared" si="4"/>
        <v>0.045138888888892004</v>
      </c>
      <c r="O221" s="124"/>
    </row>
    <row r="222" spans="1:15" s="125" customFormat="1" ht="15">
      <c r="A222" s="83" t="s">
        <v>293</v>
      </c>
      <c r="B222" s="14">
        <v>10</v>
      </c>
      <c r="C222" s="15" t="s">
        <v>197</v>
      </c>
      <c r="D222" s="16" t="s">
        <v>198</v>
      </c>
      <c r="E222" s="17" t="s">
        <v>199</v>
      </c>
      <c r="F222" s="99">
        <v>18735</v>
      </c>
      <c r="G222" s="99"/>
      <c r="H222" s="15" t="s">
        <v>28</v>
      </c>
      <c r="I222" s="15" t="s">
        <v>228</v>
      </c>
      <c r="J222" s="120">
        <f t="shared" si="2"/>
        <v>0.008999826388887584</v>
      </c>
      <c r="K222" s="121">
        <f t="shared" si="3"/>
        <v>0.008999826388887584</v>
      </c>
      <c r="L222" s="122">
        <v>0.397916666666668</v>
      </c>
      <c r="M222" s="123">
        <v>0.03191649305555556</v>
      </c>
      <c r="N222" s="122">
        <f t="shared" si="4"/>
        <v>0.022916666666667973</v>
      </c>
      <c r="O222" s="124"/>
    </row>
    <row r="223" spans="1:15" s="125" customFormat="1" ht="15">
      <c r="A223" s="83" t="s">
        <v>291</v>
      </c>
      <c r="B223" s="14">
        <v>94</v>
      </c>
      <c r="C223" s="15" t="s">
        <v>149</v>
      </c>
      <c r="D223" s="16" t="s">
        <v>150</v>
      </c>
      <c r="E223" s="17" t="s">
        <v>83</v>
      </c>
      <c r="F223" s="17">
        <v>18360</v>
      </c>
      <c r="G223" s="17"/>
      <c r="H223" s="15" t="s">
        <v>46</v>
      </c>
      <c r="I223" s="15" t="s">
        <v>229</v>
      </c>
      <c r="J223" s="120">
        <f t="shared" si="2"/>
        <v>0.009034942129628066</v>
      </c>
      <c r="K223" s="121">
        <f t="shared" si="3"/>
        <v>0.009034942129628066</v>
      </c>
      <c r="L223" s="122">
        <v>0.388194444444446</v>
      </c>
      <c r="M223" s="123">
        <v>0.022229386574074073</v>
      </c>
      <c r="N223" s="122">
        <f t="shared" si="4"/>
        <v>0.013194444444446007</v>
      </c>
      <c r="O223" s="124"/>
    </row>
    <row r="224" spans="1:15" s="125" customFormat="1" ht="15">
      <c r="A224" s="83" t="s">
        <v>257</v>
      </c>
      <c r="B224" s="14">
        <v>123</v>
      </c>
      <c r="C224" s="15" t="s">
        <v>127</v>
      </c>
      <c r="D224" s="16" t="s">
        <v>128</v>
      </c>
      <c r="E224" s="17" t="s">
        <v>118</v>
      </c>
      <c r="F224" s="17">
        <v>16978</v>
      </c>
      <c r="G224" s="17"/>
      <c r="H224" s="15" t="s">
        <v>28</v>
      </c>
      <c r="I224" s="15" t="s">
        <v>221</v>
      </c>
      <c r="J224" s="120">
        <f t="shared" si="2"/>
        <v>0.009046967592589376</v>
      </c>
      <c r="K224" s="121">
        <f t="shared" si="3"/>
        <v>0.009046967592589376</v>
      </c>
      <c r="L224" s="122">
        <v>0.421527777777781</v>
      </c>
      <c r="M224" s="123">
        <v>0.055574745370370375</v>
      </c>
      <c r="N224" s="122">
        <f t="shared" si="4"/>
        <v>0.046527777777781</v>
      </c>
      <c r="O224" s="124"/>
    </row>
    <row r="225" spans="1:15" s="125" customFormat="1" ht="15">
      <c r="A225" s="83" t="s">
        <v>281</v>
      </c>
      <c r="B225" s="14">
        <v>13</v>
      </c>
      <c r="C225" s="15" t="s">
        <v>49</v>
      </c>
      <c r="D225" s="16" t="s">
        <v>78</v>
      </c>
      <c r="E225" s="17" t="s">
        <v>39</v>
      </c>
      <c r="F225" s="17">
        <v>93752</v>
      </c>
      <c r="G225" s="17"/>
      <c r="H225" s="15" t="s">
        <v>46</v>
      </c>
      <c r="I225" s="15" t="s">
        <v>227</v>
      </c>
      <c r="J225" s="120">
        <f t="shared" si="2"/>
        <v>0.009174733796293431</v>
      </c>
      <c r="K225" s="121">
        <f t="shared" si="3"/>
        <v>0.009174733796293431</v>
      </c>
      <c r="L225" s="122">
        <v>0.411111111111114</v>
      </c>
      <c r="M225" s="123">
        <v>0.04528584490740741</v>
      </c>
      <c r="N225" s="122">
        <f t="shared" si="4"/>
        <v>0.03611111111111398</v>
      </c>
      <c r="O225" s="124"/>
    </row>
    <row r="226" spans="1:15" s="125" customFormat="1" ht="15">
      <c r="A226" s="83" t="s">
        <v>290</v>
      </c>
      <c r="B226" s="14">
        <v>31</v>
      </c>
      <c r="C226" s="15" t="s">
        <v>122</v>
      </c>
      <c r="D226" s="16" t="s">
        <v>123</v>
      </c>
      <c r="E226" s="17" t="s">
        <v>84</v>
      </c>
      <c r="F226" s="17">
        <v>16602</v>
      </c>
      <c r="G226" s="17"/>
      <c r="H226" s="15" t="s">
        <v>46</v>
      </c>
      <c r="I226" s="15" t="s">
        <v>224</v>
      </c>
      <c r="J226" s="120">
        <f t="shared" si="2"/>
        <v>0.009208622685181855</v>
      </c>
      <c r="K226" s="121">
        <f t="shared" si="3"/>
        <v>0.009208622685181855</v>
      </c>
      <c r="L226" s="122">
        <v>0.42291666666667</v>
      </c>
      <c r="M226" s="123">
        <v>0.05712528935185185</v>
      </c>
      <c r="N226" s="122">
        <f t="shared" si="4"/>
        <v>0.047916666666669994</v>
      </c>
      <c r="O226" s="124"/>
    </row>
    <row r="227" spans="1:15" s="125" customFormat="1" ht="15">
      <c r="A227" s="83" t="s">
        <v>285</v>
      </c>
      <c r="B227" s="14">
        <v>101</v>
      </c>
      <c r="C227" s="15" t="s">
        <v>124</v>
      </c>
      <c r="D227" s="16" t="s">
        <v>125</v>
      </c>
      <c r="E227" s="17" t="s">
        <v>126</v>
      </c>
      <c r="F227" s="17">
        <v>16849</v>
      </c>
      <c r="G227" s="17"/>
      <c r="H227" s="15" t="s">
        <v>46</v>
      </c>
      <c r="I227" s="15" t="s">
        <v>230</v>
      </c>
      <c r="J227" s="120">
        <f t="shared" si="2"/>
        <v>0.009255393518515544</v>
      </c>
      <c r="K227" s="121">
        <f t="shared" si="3"/>
        <v>0.009255393518515544</v>
      </c>
      <c r="L227" s="122">
        <v>0.412500000000003</v>
      </c>
      <c r="M227" s="123">
        <v>0.04675539351851852</v>
      </c>
      <c r="N227" s="122">
        <f t="shared" si="4"/>
        <v>0.037500000000002975</v>
      </c>
      <c r="O227" s="124"/>
    </row>
    <row r="228" spans="1:15" s="125" customFormat="1" ht="15">
      <c r="A228" s="83" t="s">
        <v>288</v>
      </c>
      <c r="B228" s="14">
        <v>45</v>
      </c>
      <c r="C228" s="15" t="s">
        <v>137</v>
      </c>
      <c r="D228" s="16" t="s">
        <v>138</v>
      </c>
      <c r="E228" s="17" t="s">
        <v>26</v>
      </c>
      <c r="F228" s="17">
        <v>17773</v>
      </c>
      <c r="G228" s="17"/>
      <c r="H228" s="15" t="s">
        <v>46</v>
      </c>
      <c r="I228" s="15" t="s">
        <v>224</v>
      </c>
      <c r="J228" s="120">
        <f t="shared" si="2"/>
        <v>0.009281608796295606</v>
      </c>
      <c r="K228" s="121">
        <f t="shared" si="3"/>
        <v>0.009281608796295606</v>
      </c>
      <c r="L228" s="122">
        <v>0.383333333333334</v>
      </c>
      <c r="M228" s="123">
        <v>0.01761494212962963</v>
      </c>
      <c r="N228" s="122">
        <f t="shared" si="4"/>
        <v>0.008333333333334025</v>
      </c>
      <c r="O228" s="124"/>
    </row>
    <row r="229" spans="1:15" s="125" customFormat="1" ht="15">
      <c r="A229" s="83" t="s">
        <v>287</v>
      </c>
      <c r="B229" s="14">
        <v>154</v>
      </c>
      <c r="C229" s="15" t="s">
        <v>121</v>
      </c>
      <c r="D229" s="16" t="s">
        <v>143</v>
      </c>
      <c r="E229" s="17" t="s">
        <v>36</v>
      </c>
      <c r="F229" s="17">
        <v>17959</v>
      </c>
      <c r="G229" s="17"/>
      <c r="H229" s="15" t="s">
        <v>46</v>
      </c>
      <c r="I229" s="15" t="s">
        <v>222</v>
      </c>
      <c r="J229" s="120">
        <f t="shared" si="2"/>
        <v>0.009284699074070944</v>
      </c>
      <c r="K229" s="121">
        <f t="shared" si="3"/>
        <v>0.009284699074070944</v>
      </c>
      <c r="L229" s="122">
        <v>0.413888888888892</v>
      </c>
      <c r="M229" s="123">
        <v>0.04817358796296297</v>
      </c>
      <c r="N229" s="122">
        <f t="shared" si="4"/>
        <v>0.038888888888892026</v>
      </c>
      <c r="O229" s="124"/>
    </row>
    <row r="230" spans="1:15" s="125" customFormat="1" ht="15">
      <c r="A230" s="83" t="s">
        <v>279</v>
      </c>
      <c r="B230" s="14">
        <v>14</v>
      </c>
      <c r="C230" s="15" t="s">
        <v>47</v>
      </c>
      <c r="D230" s="16" t="s">
        <v>48</v>
      </c>
      <c r="E230" s="17" t="s">
        <v>39</v>
      </c>
      <c r="F230" s="17">
        <v>93456</v>
      </c>
      <c r="G230" s="17"/>
      <c r="H230" s="15" t="s">
        <v>46</v>
      </c>
      <c r="I230" s="15" t="s">
        <v>227</v>
      </c>
      <c r="J230" s="120">
        <f t="shared" si="2"/>
        <v>0.009324201388887562</v>
      </c>
      <c r="K230" s="121">
        <f t="shared" si="3"/>
        <v>0.009324201388887562</v>
      </c>
      <c r="L230" s="122">
        <v>0.391666666666668</v>
      </c>
      <c r="M230" s="123">
        <v>0.025990868055555557</v>
      </c>
      <c r="N230" s="122">
        <f t="shared" si="4"/>
        <v>0.016666666666667995</v>
      </c>
      <c r="O230" s="124"/>
    </row>
    <row r="231" spans="1:20" s="125" customFormat="1" ht="15">
      <c r="A231" s="83" t="s">
        <v>286</v>
      </c>
      <c r="B231" s="14">
        <v>27</v>
      </c>
      <c r="C231" s="15" t="s">
        <v>75</v>
      </c>
      <c r="D231" s="16" t="s">
        <v>68</v>
      </c>
      <c r="E231" s="17" t="s">
        <v>54</v>
      </c>
      <c r="F231" s="17" t="s">
        <v>59</v>
      </c>
      <c r="G231" s="17"/>
      <c r="H231" s="15" t="s">
        <v>46</v>
      </c>
      <c r="I231" s="15" t="s">
        <v>226</v>
      </c>
      <c r="J231" s="120">
        <f t="shared" si="2"/>
        <v>0.009325717592589933</v>
      </c>
      <c r="K231" s="121">
        <f t="shared" si="3"/>
        <v>0.009325717592589933</v>
      </c>
      <c r="L231" s="122">
        <v>0.408333333333336</v>
      </c>
      <c r="M231" s="123">
        <v>0.04265905092592592</v>
      </c>
      <c r="N231" s="122">
        <f t="shared" si="4"/>
        <v>0.03333333333333599</v>
      </c>
      <c r="O231" s="126"/>
      <c r="P231" s="127"/>
      <c r="Q231" s="127"/>
      <c r="R231" s="127"/>
      <c r="S231" s="127"/>
      <c r="T231" s="127"/>
    </row>
    <row r="232" spans="1:15" s="125" customFormat="1" ht="15">
      <c r="A232" s="83" t="s">
        <v>270</v>
      </c>
      <c r="B232" s="14">
        <v>53</v>
      </c>
      <c r="C232" s="15" t="s">
        <v>44</v>
      </c>
      <c r="D232" s="16" t="s">
        <v>45</v>
      </c>
      <c r="E232" s="17" t="s">
        <v>22</v>
      </c>
      <c r="F232" s="17">
        <v>18450</v>
      </c>
      <c r="G232" s="17"/>
      <c r="H232" s="15" t="s">
        <v>46</v>
      </c>
      <c r="I232" s="15" t="s">
        <v>225</v>
      </c>
      <c r="J232" s="120">
        <f t="shared" si="2"/>
        <v>0.009342777777775542</v>
      </c>
      <c r="K232" s="121">
        <f t="shared" si="3"/>
        <v>0.009342777777775542</v>
      </c>
      <c r="L232" s="122">
        <v>0.40277777777778</v>
      </c>
      <c r="M232" s="123">
        <v>0.03712055555555555</v>
      </c>
      <c r="N232" s="122">
        <f t="shared" si="4"/>
        <v>0.02777777777778001</v>
      </c>
      <c r="O232" s="124"/>
    </row>
    <row r="233" spans="1:15" s="125" customFormat="1" ht="15">
      <c r="A233" s="83" t="s">
        <v>283</v>
      </c>
      <c r="B233" s="14">
        <v>41</v>
      </c>
      <c r="C233" s="15" t="s">
        <v>135</v>
      </c>
      <c r="D233" s="16" t="s">
        <v>136</v>
      </c>
      <c r="E233" s="17" t="s">
        <v>26</v>
      </c>
      <c r="F233" s="17">
        <v>17641</v>
      </c>
      <c r="G233" s="17"/>
      <c r="H233" s="15" t="s">
        <v>28</v>
      </c>
      <c r="I233" s="15" t="s">
        <v>224</v>
      </c>
      <c r="J233" s="120">
        <f t="shared" si="2"/>
        <v>0.00934706018518277</v>
      </c>
      <c r="K233" s="121">
        <f t="shared" si="3"/>
        <v>0.00934706018518277</v>
      </c>
      <c r="L233" s="122">
        <v>0.411805555555558</v>
      </c>
      <c r="M233" s="123">
        <v>0.04615261574074075</v>
      </c>
      <c r="N233" s="122">
        <f t="shared" si="4"/>
        <v>0.03680555555555798</v>
      </c>
      <c r="O233" s="124"/>
    </row>
    <row r="234" spans="1:15" s="125" customFormat="1" ht="15">
      <c r="A234" s="83" t="s">
        <v>247</v>
      </c>
      <c r="B234" s="14">
        <v>43</v>
      </c>
      <c r="C234" s="15" t="s">
        <v>160</v>
      </c>
      <c r="D234" s="16" t="s">
        <v>161</v>
      </c>
      <c r="E234" s="17" t="s">
        <v>26</v>
      </c>
      <c r="F234" s="17">
        <v>3653</v>
      </c>
      <c r="G234" s="17"/>
      <c r="H234" s="15" t="s">
        <v>28</v>
      </c>
      <c r="I234" s="15" t="s">
        <v>224</v>
      </c>
      <c r="J234" s="120">
        <f t="shared" si="2"/>
        <v>0.00935805555555412</v>
      </c>
      <c r="K234" s="121">
        <f t="shared" si="3"/>
        <v>0.00935805555555412</v>
      </c>
      <c r="L234" s="122">
        <v>0.393055555555557</v>
      </c>
      <c r="M234" s="123">
        <v>0.02741361111111111</v>
      </c>
      <c r="N234" s="122">
        <f t="shared" si="4"/>
        <v>0.01805555555555699</v>
      </c>
      <c r="O234" s="124"/>
    </row>
    <row r="235" spans="1:15" s="125" customFormat="1" ht="15">
      <c r="A235" s="83" t="s">
        <v>284</v>
      </c>
      <c r="B235" s="14">
        <v>174</v>
      </c>
      <c r="C235" s="15" t="s">
        <v>139</v>
      </c>
      <c r="D235" s="16" t="s">
        <v>140</v>
      </c>
      <c r="E235" s="17" t="s">
        <v>25</v>
      </c>
      <c r="F235" s="17">
        <v>17781</v>
      </c>
      <c r="G235" s="17"/>
      <c r="H235" s="15" t="s">
        <v>28</v>
      </c>
      <c r="I235" s="15" t="s">
        <v>223</v>
      </c>
      <c r="J235" s="120">
        <f t="shared" si="2"/>
        <v>0.009359861111107676</v>
      </c>
      <c r="K235" s="121">
        <f t="shared" si="3"/>
        <v>0.009359861111107676</v>
      </c>
      <c r="L235" s="122">
        <v>0.424305555555559</v>
      </c>
      <c r="M235" s="123">
        <v>0.058665416666666664</v>
      </c>
      <c r="N235" s="122">
        <f t="shared" si="4"/>
        <v>0.04930555555555899</v>
      </c>
      <c r="O235" s="124"/>
    </row>
    <row r="236" spans="1:15" s="125" customFormat="1" ht="15">
      <c r="A236" s="83" t="s">
        <v>282</v>
      </c>
      <c r="B236" s="14">
        <v>72</v>
      </c>
      <c r="C236" s="15" t="s">
        <v>144</v>
      </c>
      <c r="D236" s="16" t="s">
        <v>145</v>
      </c>
      <c r="E236" s="17" t="s">
        <v>146</v>
      </c>
      <c r="F236" s="17">
        <v>18044</v>
      </c>
      <c r="G236" s="17"/>
      <c r="H236" s="15" t="s">
        <v>46</v>
      </c>
      <c r="I236" s="15" t="s">
        <v>223</v>
      </c>
      <c r="J236" s="120">
        <f t="shared" si="2"/>
        <v>0.009361712962961972</v>
      </c>
      <c r="K236" s="121">
        <f t="shared" si="3"/>
        <v>0.009361712962961972</v>
      </c>
      <c r="L236" s="122">
        <v>0.393750000000001</v>
      </c>
      <c r="M236" s="123">
        <v>0.02811171296296296</v>
      </c>
      <c r="N236" s="122">
        <f t="shared" si="4"/>
        <v>0.018750000000000988</v>
      </c>
      <c r="O236" s="124"/>
    </row>
    <row r="237" spans="1:15" s="125" customFormat="1" ht="15">
      <c r="A237" s="83" t="s">
        <v>280</v>
      </c>
      <c r="B237" s="14">
        <v>46</v>
      </c>
      <c r="C237" s="15" t="s">
        <v>85</v>
      </c>
      <c r="D237" s="16" t="s">
        <v>86</v>
      </c>
      <c r="E237" s="17" t="s">
        <v>26</v>
      </c>
      <c r="F237" s="17">
        <v>12006</v>
      </c>
      <c r="G237" s="17"/>
      <c r="H237" s="15" t="s">
        <v>46</v>
      </c>
      <c r="I237" s="15" t="s">
        <v>224</v>
      </c>
      <c r="J237" s="120">
        <f t="shared" si="2"/>
        <v>0.00937082175925747</v>
      </c>
      <c r="K237" s="121">
        <f t="shared" si="3"/>
        <v>0.00937082175925747</v>
      </c>
      <c r="L237" s="122">
        <v>0.403472222222224</v>
      </c>
      <c r="M237" s="123">
        <v>0.03784304398148148</v>
      </c>
      <c r="N237" s="122">
        <f t="shared" si="4"/>
        <v>0.02847222222222401</v>
      </c>
      <c r="O237" s="124"/>
    </row>
    <row r="238" spans="1:15" s="125" customFormat="1" ht="15">
      <c r="A238" s="83" t="s">
        <v>276</v>
      </c>
      <c r="B238" s="14">
        <v>122</v>
      </c>
      <c r="C238" s="15" t="s">
        <v>158</v>
      </c>
      <c r="D238" s="16" t="s">
        <v>159</v>
      </c>
      <c r="E238" s="17" t="s">
        <v>118</v>
      </c>
      <c r="F238" s="17">
        <v>19052</v>
      </c>
      <c r="G238" s="17"/>
      <c r="H238" s="15" t="s">
        <v>46</v>
      </c>
      <c r="I238" s="15" t="s">
        <v>221</v>
      </c>
      <c r="J238" s="120">
        <f t="shared" si="2"/>
        <v>0.009378784722221024</v>
      </c>
      <c r="K238" s="121">
        <f t="shared" si="3"/>
        <v>0.009378784722221024</v>
      </c>
      <c r="L238" s="122">
        <v>0.396527777777779</v>
      </c>
      <c r="M238" s="123">
        <v>0.030906562500000002</v>
      </c>
      <c r="N238" s="122">
        <f t="shared" si="4"/>
        <v>0.021527777777778978</v>
      </c>
      <c r="O238" s="124"/>
    </row>
    <row r="239" spans="1:15" s="125" customFormat="1" ht="15">
      <c r="A239" s="83" t="s">
        <v>278</v>
      </c>
      <c r="B239" s="14">
        <v>121</v>
      </c>
      <c r="C239" s="15" t="s">
        <v>129</v>
      </c>
      <c r="D239" s="16" t="s">
        <v>130</v>
      </c>
      <c r="E239" s="17" t="s">
        <v>118</v>
      </c>
      <c r="F239" s="17">
        <v>17265</v>
      </c>
      <c r="G239" s="17"/>
      <c r="H239" s="15" t="s">
        <v>46</v>
      </c>
      <c r="I239" s="15" t="s">
        <v>221</v>
      </c>
      <c r="J239" s="120">
        <f t="shared" si="2"/>
        <v>0.00939398148147813</v>
      </c>
      <c r="K239" s="121">
        <f t="shared" si="3"/>
        <v>0.00939398148147813</v>
      </c>
      <c r="L239" s="122">
        <v>0.41666666666667</v>
      </c>
      <c r="M239" s="123">
        <v>0.05106064814814815</v>
      </c>
      <c r="N239" s="122">
        <f t="shared" si="4"/>
        <v>0.041666666666670016</v>
      </c>
      <c r="O239" s="124"/>
    </row>
    <row r="240" spans="1:15" s="125" customFormat="1" ht="15">
      <c r="A240" s="83" t="s">
        <v>277</v>
      </c>
      <c r="B240" s="14">
        <v>15</v>
      </c>
      <c r="C240" s="15" t="s">
        <v>79</v>
      </c>
      <c r="D240" s="16" t="s">
        <v>80</v>
      </c>
      <c r="E240" s="17" t="s">
        <v>39</v>
      </c>
      <c r="F240" s="17">
        <v>62374</v>
      </c>
      <c r="G240" s="17"/>
      <c r="H240" s="15" t="s">
        <v>27</v>
      </c>
      <c r="I240" s="15" t="s">
        <v>227</v>
      </c>
      <c r="J240" s="120">
        <f t="shared" si="2"/>
        <v>0.00950717592592568</v>
      </c>
      <c r="K240" s="121">
        <f t="shared" si="3"/>
        <v>0.00950717592592568</v>
      </c>
      <c r="L240" s="122">
        <v>0.384027777777778</v>
      </c>
      <c r="M240" s="123">
        <v>0.018534953703703703</v>
      </c>
      <c r="N240" s="122">
        <f t="shared" si="4"/>
        <v>0.009027777777778023</v>
      </c>
      <c r="O240" s="124"/>
    </row>
    <row r="241" spans="1:15" s="125" customFormat="1" ht="15">
      <c r="A241" s="83" t="s">
        <v>275</v>
      </c>
      <c r="B241" s="14">
        <v>42</v>
      </c>
      <c r="C241" s="15" t="s">
        <v>119</v>
      </c>
      <c r="D241" s="16" t="s">
        <v>120</v>
      </c>
      <c r="E241" s="17" t="s">
        <v>26</v>
      </c>
      <c r="F241" s="17">
        <v>15511</v>
      </c>
      <c r="G241" s="17"/>
      <c r="H241" s="15" t="s">
        <v>28</v>
      </c>
      <c r="I241" s="15" t="s">
        <v>224</v>
      </c>
      <c r="J241" s="120">
        <f t="shared" si="2"/>
        <v>0.009532164351850739</v>
      </c>
      <c r="K241" s="121">
        <f t="shared" si="3"/>
        <v>0.009532164351850739</v>
      </c>
      <c r="L241" s="122">
        <v>0.38888888888889</v>
      </c>
      <c r="M241" s="123">
        <v>0.023421053240740744</v>
      </c>
      <c r="N241" s="122">
        <f t="shared" si="4"/>
        <v>0.013888888888890005</v>
      </c>
      <c r="O241" s="124"/>
    </row>
    <row r="242" spans="1:15" s="125" customFormat="1" ht="15">
      <c r="A242" s="83" t="s">
        <v>260</v>
      </c>
      <c r="B242" s="14">
        <v>25</v>
      </c>
      <c r="C242" s="15" t="s">
        <v>73</v>
      </c>
      <c r="D242" s="16" t="s">
        <v>66</v>
      </c>
      <c r="E242" s="17" t="s">
        <v>54</v>
      </c>
      <c r="F242" s="17" t="s">
        <v>59</v>
      </c>
      <c r="G242" s="17"/>
      <c r="H242" s="15" t="s">
        <v>46</v>
      </c>
      <c r="I242" s="15" t="s">
        <v>226</v>
      </c>
      <c r="J242" s="120">
        <f t="shared" si="2"/>
        <v>0.009541342592588709</v>
      </c>
      <c r="K242" s="121">
        <f t="shared" si="3"/>
        <v>0.009541342592588709</v>
      </c>
      <c r="L242" s="122">
        <v>0.423611111111115</v>
      </c>
      <c r="M242" s="123">
        <v>0.0581524537037037</v>
      </c>
      <c r="N242" s="122">
        <f t="shared" si="4"/>
        <v>0.04861111111111499</v>
      </c>
      <c r="O242" s="124"/>
    </row>
    <row r="243" spans="1:15" s="125" customFormat="1" ht="15">
      <c r="A243" s="83" t="s">
        <v>273</v>
      </c>
      <c r="B243" s="14">
        <v>44</v>
      </c>
      <c r="C243" s="15" t="s">
        <v>114</v>
      </c>
      <c r="D243" s="16" t="s">
        <v>115</v>
      </c>
      <c r="E243" s="17" t="s">
        <v>26</v>
      </c>
      <c r="F243" s="17">
        <v>15228</v>
      </c>
      <c r="G243" s="17"/>
      <c r="H243" s="15" t="s">
        <v>28</v>
      </c>
      <c r="I243" s="15" t="s">
        <v>224</v>
      </c>
      <c r="J243" s="120">
        <f t="shared" si="2"/>
        <v>0.00955616898147802</v>
      </c>
      <c r="K243" s="121">
        <f t="shared" si="3"/>
        <v>0.00955616898147802</v>
      </c>
      <c r="L243" s="122">
        <v>0.418055555555559</v>
      </c>
      <c r="M243" s="123">
        <v>0.05261172453703703</v>
      </c>
      <c r="N243" s="122">
        <f t="shared" si="4"/>
        <v>0.04305555555555901</v>
      </c>
      <c r="O243" s="124"/>
    </row>
    <row r="244" spans="1:15" s="125" customFormat="1" ht="15">
      <c r="A244" s="83" t="s">
        <v>267</v>
      </c>
      <c r="B244" s="14">
        <v>124</v>
      </c>
      <c r="C244" s="15" t="s">
        <v>116</v>
      </c>
      <c r="D244" s="16" t="s">
        <v>117</v>
      </c>
      <c r="E244" s="17" t="s">
        <v>118</v>
      </c>
      <c r="F244" s="17">
        <v>15508</v>
      </c>
      <c r="G244" s="17"/>
      <c r="H244" s="15" t="s">
        <v>28</v>
      </c>
      <c r="I244" s="15" t="s">
        <v>221</v>
      </c>
      <c r="J244" s="120">
        <f t="shared" si="2"/>
        <v>0.009574236111109434</v>
      </c>
      <c r="K244" s="121">
        <f t="shared" si="3"/>
        <v>0.009574236111109434</v>
      </c>
      <c r="L244" s="122">
        <v>0.402083333333335</v>
      </c>
      <c r="M244" s="123">
        <v>0.03665756944444445</v>
      </c>
      <c r="N244" s="122">
        <f t="shared" si="4"/>
        <v>0.027083333333335013</v>
      </c>
      <c r="O244" s="124"/>
    </row>
    <row r="245" spans="1:15" s="125" customFormat="1" ht="15">
      <c r="A245" s="83" t="s">
        <v>271</v>
      </c>
      <c r="B245" s="14">
        <v>16</v>
      </c>
      <c r="C245" s="15" t="s">
        <v>196</v>
      </c>
      <c r="D245" s="16" t="s">
        <v>195</v>
      </c>
      <c r="E245" s="17" t="s">
        <v>39</v>
      </c>
      <c r="F245" s="17">
        <v>150784</v>
      </c>
      <c r="G245" s="17"/>
      <c r="H245" s="15" t="s">
        <v>28</v>
      </c>
      <c r="I245" s="15" t="s">
        <v>227</v>
      </c>
      <c r="J245" s="120">
        <f t="shared" si="2"/>
        <v>0.009575196759257613</v>
      </c>
      <c r="K245" s="121">
        <f t="shared" si="3"/>
        <v>0.009575196759257613</v>
      </c>
      <c r="L245" s="122">
        <v>0.395833333333335</v>
      </c>
      <c r="M245" s="123">
        <v>0.030408530092592593</v>
      </c>
      <c r="N245" s="122">
        <f t="shared" si="4"/>
        <v>0.02083333333333498</v>
      </c>
      <c r="O245" s="124"/>
    </row>
    <row r="246" spans="1:15" s="125" customFormat="1" ht="15">
      <c r="A246" s="83" t="s">
        <v>259</v>
      </c>
      <c r="B246" s="14">
        <v>9</v>
      </c>
      <c r="C246" s="15" t="s">
        <v>173</v>
      </c>
      <c r="D246" s="16" t="s">
        <v>174</v>
      </c>
      <c r="E246" s="17" t="s">
        <v>175</v>
      </c>
      <c r="F246" s="17">
        <v>7414</v>
      </c>
      <c r="G246" s="17"/>
      <c r="H246" s="15" t="s">
        <v>28</v>
      </c>
      <c r="I246" s="15" t="s">
        <v>228</v>
      </c>
      <c r="J246" s="120">
        <f t="shared" si="2"/>
        <v>0.00958623842592515</v>
      </c>
      <c r="K246" s="121">
        <f t="shared" si="3"/>
        <v>0.00958623842592515</v>
      </c>
      <c r="L246" s="122">
        <v>0.390972222222223</v>
      </c>
      <c r="M246" s="123">
        <v>0.025558460648148148</v>
      </c>
      <c r="N246" s="122">
        <f t="shared" si="4"/>
        <v>0.015972222222222998</v>
      </c>
      <c r="O246" s="124"/>
    </row>
    <row r="247" spans="1:15" s="125" customFormat="1" ht="15">
      <c r="A247" s="83" t="s">
        <v>269</v>
      </c>
      <c r="B247" s="14">
        <v>32</v>
      </c>
      <c r="C247" s="15" t="s">
        <v>171</v>
      </c>
      <c r="D247" s="16" t="s">
        <v>172</v>
      </c>
      <c r="E247" s="17" t="s">
        <v>84</v>
      </c>
      <c r="F247" s="17">
        <v>6587</v>
      </c>
      <c r="G247" s="17"/>
      <c r="H247" s="15" t="s">
        <v>46</v>
      </c>
      <c r="I247" s="15" t="s">
        <v>224</v>
      </c>
      <c r="J247" s="120">
        <f t="shared" si="2"/>
        <v>0.00960072916666397</v>
      </c>
      <c r="K247" s="121">
        <f t="shared" si="3"/>
        <v>0.00960072916666397</v>
      </c>
      <c r="L247" s="122">
        <v>0.414583333333336</v>
      </c>
      <c r="M247" s="123">
        <v>0.04918406249999999</v>
      </c>
      <c r="N247" s="122">
        <f t="shared" si="4"/>
        <v>0.039583333333336024</v>
      </c>
      <c r="O247" s="124"/>
    </row>
    <row r="248" spans="1:15" s="125" customFormat="1" ht="15">
      <c r="A248" s="83" t="s">
        <v>268</v>
      </c>
      <c r="B248" s="14">
        <v>157</v>
      </c>
      <c r="C248" s="15" t="s">
        <v>105</v>
      </c>
      <c r="D248" s="16" t="s">
        <v>106</v>
      </c>
      <c r="E248" s="17" t="s">
        <v>36</v>
      </c>
      <c r="F248" s="17">
        <v>13538</v>
      </c>
      <c r="G248" s="17"/>
      <c r="H248" s="15" t="s">
        <v>28</v>
      </c>
      <c r="I248" s="15" t="s">
        <v>222</v>
      </c>
      <c r="J248" s="120">
        <f t="shared" si="2"/>
        <v>0.009608344907407642</v>
      </c>
      <c r="K248" s="121">
        <f t="shared" si="3"/>
        <v>0.009608344907407642</v>
      </c>
      <c r="L248" s="122">
        <v>0.378472222222222</v>
      </c>
      <c r="M248" s="123">
        <v>0.01308056712962963</v>
      </c>
      <c r="N248" s="122">
        <f t="shared" si="4"/>
        <v>0.003472222222221988</v>
      </c>
      <c r="O248" s="124"/>
    </row>
    <row r="249" spans="1:15" s="125" customFormat="1" ht="15">
      <c r="A249" s="83" t="s">
        <v>266</v>
      </c>
      <c r="B249" s="14">
        <v>57</v>
      </c>
      <c r="C249" s="15" t="s">
        <v>204</v>
      </c>
      <c r="D249" s="16" t="s">
        <v>205</v>
      </c>
      <c r="E249" s="17" t="s">
        <v>22</v>
      </c>
      <c r="F249" s="99">
        <v>19067</v>
      </c>
      <c r="G249" s="99"/>
      <c r="H249" s="15" t="s">
        <v>27</v>
      </c>
      <c r="I249" s="15" t="s">
        <v>225</v>
      </c>
      <c r="J249" s="120">
        <f t="shared" si="2"/>
        <v>0.0096318287037028</v>
      </c>
      <c r="K249" s="121">
        <f t="shared" si="3"/>
        <v>0.0096318287037028</v>
      </c>
      <c r="L249" s="122">
        <v>0.386111111111112</v>
      </c>
      <c r="M249" s="123">
        <v>0.020742939814814815</v>
      </c>
      <c r="N249" s="122">
        <f t="shared" si="4"/>
        <v>0.011111111111112015</v>
      </c>
      <c r="O249" s="124"/>
    </row>
    <row r="250" spans="1:15" s="125" customFormat="1" ht="15">
      <c r="A250" s="83" t="s">
        <v>265</v>
      </c>
      <c r="B250" s="14">
        <v>156</v>
      </c>
      <c r="C250" s="15" t="s">
        <v>147</v>
      </c>
      <c r="D250" s="16" t="s">
        <v>148</v>
      </c>
      <c r="E250" s="17" t="s">
        <v>36</v>
      </c>
      <c r="F250" s="17">
        <v>18304</v>
      </c>
      <c r="G250" s="17"/>
      <c r="H250" s="15" t="s">
        <v>28</v>
      </c>
      <c r="I250" s="15" t="s">
        <v>222</v>
      </c>
      <c r="J250" s="120">
        <f t="shared" si="2"/>
        <v>0.009652002314811253</v>
      </c>
      <c r="K250" s="121">
        <f t="shared" si="3"/>
        <v>0.009652002314811253</v>
      </c>
      <c r="L250" s="122">
        <v>0.419444444444448</v>
      </c>
      <c r="M250" s="123">
        <v>0.05409644675925926</v>
      </c>
      <c r="N250" s="122">
        <f t="shared" si="4"/>
        <v>0.044444444444448006</v>
      </c>
      <c r="O250" s="124"/>
    </row>
    <row r="251" spans="1:15" s="125" customFormat="1" ht="15">
      <c r="A251" s="83" t="s">
        <v>263</v>
      </c>
      <c r="B251" s="14">
        <v>28</v>
      </c>
      <c r="C251" s="15" t="s">
        <v>76</v>
      </c>
      <c r="D251" s="16" t="s">
        <v>69</v>
      </c>
      <c r="E251" s="17" t="s">
        <v>54</v>
      </c>
      <c r="F251" s="17" t="s">
        <v>61</v>
      </c>
      <c r="G251" s="17"/>
      <c r="H251" s="15" t="s">
        <v>46</v>
      </c>
      <c r="I251" s="15" t="s">
        <v>226</v>
      </c>
      <c r="J251" s="120">
        <f t="shared" si="2"/>
        <v>0.009654652777774532</v>
      </c>
      <c r="K251" s="121">
        <f t="shared" si="3"/>
        <v>0.009654652777774532</v>
      </c>
      <c r="L251" s="122">
        <v>0.415277777777781</v>
      </c>
      <c r="M251" s="123">
        <v>0.04993243055555555</v>
      </c>
      <c r="N251" s="122">
        <f t="shared" si="4"/>
        <v>0.04027777777778102</v>
      </c>
      <c r="O251" s="124"/>
    </row>
    <row r="252" spans="1:15" s="125" customFormat="1" ht="15">
      <c r="A252" s="83" t="s">
        <v>262</v>
      </c>
      <c r="B252" s="14">
        <v>29</v>
      </c>
      <c r="C252" s="15" t="s">
        <v>77</v>
      </c>
      <c r="D252" s="16" t="s">
        <v>70</v>
      </c>
      <c r="E252" s="17" t="s">
        <v>54</v>
      </c>
      <c r="F252" s="17" t="s">
        <v>62</v>
      </c>
      <c r="G252" s="17"/>
      <c r="H252" s="15" t="s">
        <v>46</v>
      </c>
      <c r="I252" s="15" t="s">
        <v>226</v>
      </c>
      <c r="J252" s="120">
        <f t="shared" si="2"/>
        <v>0.009664942129628956</v>
      </c>
      <c r="K252" s="121">
        <f t="shared" si="3"/>
        <v>0.009664942129628956</v>
      </c>
      <c r="L252" s="122">
        <v>0.389583333333334</v>
      </c>
      <c r="M252" s="123">
        <v>0.02424827546296296</v>
      </c>
      <c r="N252" s="122">
        <f t="shared" si="4"/>
        <v>0.014583333333334003</v>
      </c>
      <c r="O252" s="124"/>
    </row>
    <row r="253" spans="1:15" s="125" customFormat="1" ht="15">
      <c r="A253" s="83" t="s">
        <v>251</v>
      </c>
      <c r="B253" s="14">
        <v>132</v>
      </c>
      <c r="C253" s="15" t="s">
        <v>176</v>
      </c>
      <c r="D253" s="16" t="s">
        <v>177</v>
      </c>
      <c r="E253" s="17" t="s">
        <v>141</v>
      </c>
      <c r="F253" s="17">
        <v>8279</v>
      </c>
      <c r="G253" s="17"/>
      <c r="H253" s="15" t="s">
        <v>46</v>
      </c>
      <c r="I253" s="15" t="s">
        <v>221</v>
      </c>
      <c r="J253" s="120">
        <f t="shared" si="2"/>
        <v>0.009685624999997554</v>
      </c>
      <c r="K253" s="121">
        <f t="shared" si="3"/>
        <v>0.009685624999997554</v>
      </c>
      <c r="L253" s="122">
        <v>0.405555555555558</v>
      </c>
      <c r="M253" s="123">
        <v>0.040241180555555554</v>
      </c>
      <c r="N253" s="122">
        <f t="shared" si="4"/>
        <v>0.030555555555558</v>
      </c>
      <c r="O253" s="124"/>
    </row>
    <row r="254" spans="1:15" s="125" customFormat="1" ht="15">
      <c r="A254" s="83" t="s">
        <v>261</v>
      </c>
      <c r="B254" s="14">
        <v>131</v>
      </c>
      <c r="C254" s="15" t="s">
        <v>178</v>
      </c>
      <c r="D254" s="16" t="s">
        <v>179</v>
      </c>
      <c r="E254" s="17" t="s">
        <v>141</v>
      </c>
      <c r="F254" s="17">
        <v>8594</v>
      </c>
      <c r="G254" s="17"/>
      <c r="H254" s="15" t="s">
        <v>46</v>
      </c>
      <c r="I254" s="15" t="s">
        <v>221</v>
      </c>
      <c r="J254" s="120">
        <f t="shared" si="2"/>
        <v>0.009709374999997238</v>
      </c>
      <c r="K254" s="121">
        <f t="shared" si="3"/>
        <v>0.009709374999997238</v>
      </c>
      <c r="L254" s="122">
        <v>0.409722222222225</v>
      </c>
      <c r="M254" s="123">
        <v>0.04443159722222222</v>
      </c>
      <c r="N254" s="122">
        <f t="shared" si="4"/>
        <v>0.034722222222224985</v>
      </c>
      <c r="O254" s="124"/>
    </row>
    <row r="255" spans="1:14" s="125" customFormat="1" ht="15">
      <c r="A255" s="83" t="s">
        <v>253</v>
      </c>
      <c r="B255" s="14">
        <v>111</v>
      </c>
      <c r="C255" s="15" t="s">
        <v>166</v>
      </c>
      <c r="D255" s="16" t="s">
        <v>167</v>
      </c>
      <c r="E255" s="17" t="s">
        <v>168</v>
      </c>
      <c r="F255" s="17">
        <v>5352</v>
      </c>
      <c r="G255" s="17"/>
      <c r="H255" s="15" t="s">
        <v>46</v>
      </c>
      <c r="I255" s="15" t="s">
        <v>230</v>
      </c>
      <c r="J255" s="120">
        <f t="shared" si="2"/>
        <v>0.009716400462961211</v>
      </c>
      <c r="K255" s="121">
        <f t="shared" si="3"/>
        <v>0.009716400462961211</v>
      </c>
      <c r="L255" s="122">
        <v>0.397222222222224</v>
      </c>
      <c r="M255" s="123">
        <v>0.031938622685185186</v>
      </c>
      <c r="N255" s="122">
        <f t="shared" si="4"/>
        <v>0.022222222222223975</v>
      </c>
    </row>
    <row r="256" spans="1:15" s="125" customFormat="1" ht="15">
      <c r="A256" s="83" t="s">
        <v>258</v>
      </c>
      <c r="B256" s="14">
        <v>26</v>
      </c>
      <c r="C256" s="15" t="s">
        <v>74</v>
      </c>
      <c r="D256" s="16" t="s">
        <v>67</v>
      </c>
      <c r="E256" s="17" t="s">
        <v>54</v>
      </c>
      <c r="F256" s="17" t="s">
        <v>60</v>
      </c>
      <c r="G256" s="17"/>
      <c r="H256" s="15" t="s">
        <v>46</v>
      </c>
      <c r="I256" s="15" t="s">
        <v>226</v>
      </c>
      <c r="J256" s="120">
        <f t="shared" si="2"/>
        <v>0.009717291666665785</v>
      </c>
      <c r="K256" s="121">
        <f t="shared" si="3"/>
        <v>0.009717291666665785</v>
      </c>
      <c r="L256" s="122">
        <v>0.392361111111112</v>
      </c>
      <c r="M256" s="123">
        <v>0.027078402777777778</v>
      </c>
      <c r="N256" s="122">
        <f t="shared" si="4"/>
        <v>0.017361111111111993</v>
      </c>
      <c r="O256" s="124"/>
    </row>
    <row r="257" spans="1:15" s="125" customFormat="1" ht="15">
      <c r="A257" s="83" t="s">
        <v>256</v>
      </c>
      <c r="B257" s="14">
        <v>71</v>
      </c>
      <c r="C257" s="15" t="s">
        <v>156</v>
      </c>
      <c r="D257" s="16" t="s">
        <v>157</v>
      </c>
      <c r="E257" s="17" t="s">
        <v>146</v>
      </c>
      <c r="F257" s="17">
        <v>19040</v>
      </c>
      <c r="G257" s="17"/>
      <c r="H257" s="15" t="s">
        <v>46</v>
      </c>
      <c r="I257" s="15" t="s">
        <v>223</v>
      </c>
      <c r="J257" s="120">
        <f t="shared" si="2"/>
        <v>0.009721400462960439</v>
      </c>
      <c r="K257" s="121">
        <f t="shared" si="3"/>
        <v>0.009721400462960439</v>
      </c>
      <c r="L257" s="122">
        <v>0.413194444444447</v>
      </c>
      <c r="M257" s="123">
        <v>0.04791584490740741</v>
      </c>
      <c r="N257" s="122">
        <f t="shared" si="4"/>
        <v>0.03819444444444697</v>
      </c>
      <c r="O257" s="124"/>
    </row>
    <row r="258" spans="1:15" s="125" customFormat="1" ht="15">
      <c r="A258" s="83" t="s">
        <v>255</v>
      </c>
      <c r="B258" s="14">
        <v>74</v>
      </c>
      <c r="C258" s="15" t="s">
        <v>162</v>
      </c>
      <c r="D258" s="16" t="s">
        <v>163</v>
      </c>
      <c r="E258" s="17" t="s">
        <v>146</v>
      </c>
      <c r="F258" s="17">
        <v>3706</v>
      </c>
      <c r="G258" s="17"/>
      <c r="H258" s="15" t="s">
        <v>28</v>
      </c>
      <c r="I258" s="15" t="s">
        <v>223</v>
      </c>
      <c r="J258" s="120">
        <f t="shared" si="2"/>
        <v>0.009733437499998533</v>
      </c>
      <c r="K258" s="121">
        <f t="shared" si="3"/>
        <v>0.009733437499998533</v>
      </c>
      <c r="L258" s="122">
        <v>0.399305555555557</v>
      </c>
      <c r="M258" s="123">
        <v>0.03403899305555556</v>
      </c>
      <c r="N258" s="122">
        <f t="shared" si="4"/>
        <v>0.024305555555557024</v>
      </c>
      <c r="O258" s="124"/>
    </row>
    <row r="259" spans="1:14" s="125" customFormat="1" ht="15">
      <c r="A259" s="83" t="s">
        <v>254</v>
      </c>
      <c r="B259" s="14">
        <v>153</v>
      </c>
      <c r="C259" s="15" t="s">
        <v>99</v>
      </c>
      <c r="D259" s="16" t="s">
        <v>100</v>
      </c>
      <c r="E259" s="17" t="s">
        <v>36</v>
      </c>
      <c r="F259" s="17">
        <v>13192</v>
      </c>
      <c r="G259" s="17"/>
      <c r="H259" s="15" t="s">
        <v>46</v>
      </c>
      <c r="I259" s="15" t="s">
        <v>222</v>
      </c>
      <c r="J259" s="120">
        <f t="shared" si="2"/>
        <v>0.009741921296296318</v>
      </c>
      <c r="K259" s="121">
        <f t="shared" si="3"/>
        <v>0.009741921296296318</v>
      </c>
      <c r="L259" s="122">
        <v>0.38125</v>
      </c>
      <c r="M259" s="123">
        <v>0.015991921296296296</v>
      </c>
      <c r="N259" s="122">
        <f t="shared" si="4"/>
        <v>0.006249999999999978</v>
      </c>
    </row>
    <row r="260" spans="1:15" s="125" customFormat="1" ht="15">
      <c r="A260" s="83" t="s">
        <v>252</v>
      </c>
      <c r="B260" s="14">
        <v>11</v>
      </c>
      <c r="C260" s="15" t="s">
        <v>42</v>
      </c>
      <c r="D260" s="16" t="s">
        <v>43</v>
      </c>
      <c r="E260" s="17" t="s">
        <v>39</v>
      </c>
      <c r="F260" s="17">
        <v>62012</v>
      </c>
      <c r="G260" s="17"/>
      <c r="H260" s="15" t="s">
        <v>46</v>
      </c>
      <c r="I260" s="15" t="s">
        <v>227</v>
      </c>
      <c r="J260" s="120">
        <f t="shared" si="2"/>
        <v>0.00975999999999843</v>
      </c>
      <c r="K260" s="121">
        <f t="shared" si="3"/>
        <v>0.00975999999999843</v>
      </c>
      <c r="L260" s="122">
        <v>0.400694444444446</v>
      </c>
      <c r="M260" s="123">
        <v>0.03545444444444445</v>
      </c>
      <c r="N260" s="122">
        <f t="shared" si="4"/>
        <v>0.02569444444444602</v>
      </c>
      <c r="O260" s="124"/>
    </row>
    <row r="261" spans="1:15" s="125" customFormat="1" ht="15">
      <c r="A261" s="83" t="s">
        <v>250</v>
      </c>
      <c r="B261" s="14">
        <v>92</v>
      </c>
      <c r="C261" s="15" t="s">
        <v>183</v>
      </c>
      <c r="D261" s="16" t="s">
        <v>184</v>
      </c>
      <c r="E261" s="17" t="s">
        <v>83</v>
      </c>
      <c r="F261" s="17">
        <v>9910</v>
      </c>
      <c r="G261" s="17"/>
      <c r="H261" s="15" t="s">
        <v>46</v>
      </c>
      <c r="I261" s="15" t="s">
        <v>229</v>
      </c>
      <c r="J261" s="120">
        <f t="shared" si="2"/>
        <v>0.0097644560185162</v>
      </c>
      <c r="K261" s="121">
        <f t="shared" si="3"/>
        <v>0.0097644560185162</v>
      </c>
      <c r="L261" s="122">
        <v>0.410416666666669</v>
      </c>
      <c r="M261" s="123">
        <v>0.045181122685185184</v>
      </c>
      <c r="N261" s="122">
        <f t="shared" si="4"/>
        <v>0.03541666666666898</v>
      </c>
      <c r="O261" s="124"/>
    </row>
    <row r="262" spans="1:15" s="125" customFormat="1" ht="15">
      <c r="A262" s="83" t="s">
        <v>249</v>
      </c>
      <c r="B262" s="14">
        <v>171</v>
      </c>
      <c r="C262" s="15" t="s">
        <v>34</v>
      </c>
      <c r="D262" s="16" t="s">
        <v>35</v>
      </c>
      <c r="E262" s="17" t="s">
        <v>25</v>
      </c>
      <c r="F262" s="17">
        <v>11976</v>
      </c>
      <c r="G262" s="17"/>
      <c r="H262" s="15" t="s">
        <v>46</v>
      </c>
      <c r="I262" s="15" t="s">
        <v>223</v>
      </c>
      <c r="J262" s="120">
        <f t="shared" si="2"/>
        <v>0.009775775462961073</v>
      </c>
      <c r="K262" s="121">
        <f t="shared" si="3"/>
        <v>0.009775775462961073</v>
      </c>
      <c r="L262" s="122">
        <v>0.404861111111113</v>
      </c>
      <c r="M262" s="123">
        <v>0.039636886574074076</v>
      </c>
      <c r="N262" s="122">
        <f t="shared" si="4"/>
        <v>0.029861111111113003</v>
      </c>
      <c r="O262" s="124"/>
    </row>
    <row r="263" spans="1:15" s="125" customFormat="1" ht="15">
      <c r="A263" s="83" t="s">
        <v>237</v>
      </c>
      <c r="B263" s="14">
        <v>24</v>
      </c>
      <c r="C263" s="15" t="s">
        <v>72</v>
      </c>
      <c r="D263" s="16" t="s">
        <v>65</v>
      </c>
      <c r="E263" s="17" t="s">
        <v>54</v>
      </c>
      <c r="F263" s="17" t="s">
        <v>58</v>
      </c>
      <c r="G263" s="17"/>
      <c r="H263" s="15" t="s">
        <v>46</v>
      </c>
      <c r="I263" s="15" t="s">
        <v>226</v>
      </c>
      <c r="J263" s="120">
        <f t="shared" si="2"/>
        <v>0.009815011574070408</v>
      </c>
      <c r="K263" s="121">
        <f t="shared" si="3"/>
        <v>0.009815011574070408</v>
      </c>
      <c r="L263" s="122">
        <v>0.420833333333337</v>
      </c>
      <c r="M263" s="123">
        <v>0.05564834490740741</v>
      </c>
      <c r="N263" s="122">
        <f t="shared" si="4"/>
        <v>0.045833333333337</v>
      </c>
      <c r="O263" s="124"/>
    </row>
    <row r="264" spans="1:15" s="125" customFormat="1" ht="15">
      <c r="A264" s="83" t="s">
        <v>241</v>
      </c>
      <c r="B264" s="14">
        <v>54</v>
      </c>
      <c r="C264" s="15" t="s">
        <v>101</v>
      </c>
      <c r="D264" s="16" t="s">
        <v>102</v>
      </c>
      <c r="E264" s="17" t="s">
        <v>22</v>
      </c>
      <c r="F264" s="17">
        <v>13320</v>
      </c>
      <c r="G264" s="17"/>
      <c r="H264" s="15" t="s">
        <v>28</v>
      </c>
      <c r="I264" s="15" t="s">
        <v>225</v>
      </c>
      <c r="J264" s="120">
        <f t="shared" si="2"/>
        <v>0.009834895833330783</v>
      </c>
      <c r="K264" s="121">
        <f t="shared" si="3"/>
        <v>0.009834895833330783</v>
      </c>
      <c r="L264" s="122">
        <v>0.406944444444447</v>
      </c>
      <c r="M264" s="123">
        <v>0.04177934027777778</v>
      </c>
      <c r="N264" s="122">
        <f t="shared" si="4"/>
        <v>0.031944444444446995</v>
      </c>
      <c r="O264" s="124"/>
    </row>
    <row r="265" spans="1:15" s="125" customFormat="1" ht="15">
      <c r="A265" s="83" t="s">
        <v>248</v>
      </c>
      <c r="B265" s="14">
        <v>58</v>
      </c>
      <c r="C265" s="15" t="s">
        <v>119</v>
      </c>
      <c r="D265" s="16" t="s">
        <v>153</v>
      </c>
      <c r="E265" s="17" t="s">
        <v>154</v>
      </c>
      <c r="F265" s="17">
        <v>18595</v>
      </c>
      <c r="G265" s="17"/>
      <c r="H265" s="15" t="s">
        <v>28</v>
      </c>
      <c r="I265" s="15" t="s">
        <v>225</v>
      </c>
      <c r="J265" s="120">
        <f t="shared" si="2"/>
        <v>0.00986340277777567</v>
      </c>
      <c r="K265" s="121">
        <f t="shared" si="3"/>
        <v>0.00986340277777567</v>
      </c>
      <c r="L265" s="122">
        <v>0.407638888888891</v>
      </c>
      <c r="M265" s="123">
        <v>0.042502291666666664</v>
      </c>
      <c r="N265" s="122">
        <f t="shared" si="4"/>
        <v>0.03263888888889099</v>
      </c>
      <c r="O265" s="124"/>
    </row>
    <row r="266" spans="1:15" s="125" customFormat="1" ht="15">
      <c r="A266" s="83" t="s">
        <v>246</v>
      </c>
      <c r="B266" s="14">
        <v>21</v>
      </c>
      <c r="C266" s="15" t="s">
        <v>211</v>
      </c>
      <c r="D266" s="16" t="s">
        <v>212</v>
      </c>
      <c r="E266" s="17" t="s">
        <v>213</v>
      </c>
      <c r="F266" s="17">
        <v>114</v>
      </c>
      <c r="G266" s="17"/>
      <c r="H266" s="15" t="s">
        <v>28</v>
      </c>
      <c r="I266" s="15" t="s">
        <v>226</v>
      </c>
      <c r="J266" s="120">
        <f t="shared" si="2"/>
        <v>0.009927523148147054</v>
      </c>
      <c r="K266" s="121">
        <f t="shared" si="3"/>
        <v>0.009927523148147054</v>
      </c>
      <c r="L266" s="122">
        <v>0.39513888888889</v>
      </c>
      <c r="M266" s="123">
        <v>0.030066412037037037</v>
      </c>
      <c r="N266" s="122">
        <f t="shared" si="4"/>
        <v>0.020138888888889983</v>
      </c>
      <c r="O266" s="124"/>
    </row>
    <row r="267" spans="1:15" s="125" customFormat="1" ht="15">
      <c r="A267" s="83" t="s">
        <v>243</v>
      </c>
      <c r="B267" s="14">
        <v>141</v>
      </c>
      <c r="C267" s="15" t="s">
        <v>142</v>
      </c>
      <c r="D267" s="16" t="s">
        <v>164</v>
      </c>
      <c r="E267" s="17" t="s">
        <v>165</v>
      </c>
      <c r="F267" s="17">
        <v>3818</v>
      </c>
      <c r="G267" s="17"/>
      <c r="H267" s="15" t="s">
        <v>46</v>
      </c>
      <c r="I267" s="15" t="s">
        <v>229</v>
      </c>
      <c r="J267" s="120">
        <f t="shared" si="2"/>
        <v>0.009987349537035124</v>
      </c>
      <c r="K267" s="121">
        <f t="shared" si="3"/>
        <v>0.009987349537035124</v>
      </c>
      <c r="L267" s="122">
        <v>0.398611111111113</v>
      </c>
      <c r="M267" s="123">
        <v>0.03359846064814815</v>
      </c>
      <c r="N267" s="122">
        <f t="shared" si="4"/>
        <v>0.023611111111113026</v>
      </c>
      <c r="O267" s="124"/>
    </row>
    <row r="268" spans="1:20" s="125" customFormat="1" ht="15">
      <c r="A268" s="83" t="s">
        <v>245</v>
      </c>
      <c r="B268" s="14">
        <v>81</v>
      </c>
      <c r="C268" s="15" t="s">
        <v>94</v>
      </c>
      <c r="D268" s="16" t="s">
        <v>95</v>
      </c>
      <c r="E268" s="17" t="s">
        <v>96</v>
      </c>
      <c r="F268" s="17">
        <v>12950</v>
      </c>
      <c r="G268" s="17"/>
      <c r="H268" s="15" t="s">
        <v>46</v>
      </c>
      <c r="I268" s="15" t="s">
        <v>230</v>
      </c>
      <c r="J268" s="120">
        <f t="shared" si="2"/>
        <v>0.010147777777775778</v>
      </c>
      <c r="K268" s="121">
        <f t="shared" si="3"/>
        <v>0.010147777777775778</v>
      </c>
      <c r="L268" s="122">
        <v>0.406250000000002</v>
      </c>
      <c r="M268" s="123">
        <v>0.041397777777777776</v>
      </c>
      <c r="N268" s="122">
        <f t="shared" si="4"/>
        <v>0.031250000000002</v>
      </c>
      <c r="O268" s="127"/>
      <c r="P268" s="127"/>
      <c r="Q268" s="127"/>
      <c r="R268" s="127"/>
      <c r="S268" s="127"/>
      <c r="T268" s="127"/>
    </row>
    <row r="269" spans="1:15" s="125" customFormat="1" ht="15">
      <c r="A269" s="83" t="s">
        <v>244</v>
      </c>
      <c r="B269" s="14">
        <v>173</v>
      </c>
      <c r="C269" s="15" t="s">
        <v>110</v>
      </c>
      <c r="D269" s="16" t="s">
        <v>111</v>
      </c>
      <c r="E269" s="17" t="s">
        <v>25</v>
      </c>
      <c r="F269" s="17">
        <v>13882</v>
      </c>
      <c r="G269" s="17"/>
      <c r="H269" s="15" t="s">
        <v>46</v>
      </c>
      <c r="I269" s="15" t="s">
        <v>223</v>
      </c>
      <c r="J269" s="120">
        <f t="shared" si="2"/>
        <v>0.010247442129628175</v>
      </c>
      <c r="K269" s="121">
        <f t="shared" si="3"/>
        <v>0.010247442129628175</v>
      </c>
      <c r="L269" s="122">
        <v>0.386805555555557</v>
      </c>
      <c r="M269" s="123">
        <v>0.022052997685185188</v>
      </c>
      <c r="N269" s="122">
        <f t="shared" si="4"/>
        <v>0.011805555555557012</v>
      </c>
      <c r="O269" s="124"/>
    </row>
    <row r="270" spans="1:15" s="125" customFormat="1" ht="15">
      <c r="A270" s="83" t="s">
        <v>242</v>
      </c>
      <c r="B270" s="14">
        <v>158</v>
      </c>
      <c r="C270" s="15" t="s">
        <v>37</v>
      </c>
      <c r="D270" s="16" t="s">
        <v>38</v>
      </c>
      <c r="E270" s="17" t="s">
        <v>36</v>
      </c>
      <c r="F270" s="17">
        <v>14769</v>
      </c>
      <c r="G270" s="17"/>
      <c r="H270" s="15" t="s">
        <v>28</v>
      </c>
      <c r="I270" s="15" t="s">
        <v>222</v>
      </c>
      <c r="J270" s="120">
        <f t="shared" si="2"/>
        <v>0.010311539351851053</v>
      </c>
      <c r="K270" s="121">
        <f t="shared" si="3"/>
        <v>0.010311539351851053</v>
      </c>
      <c r="L270" s="122">
        <v>0.384722222222223</v>
      </c>
      <c r="M270" s="123">
        <v>0.020033761574074074</v>
      </c>
      <c r="N270" s="122">
        <f t="shared" si="4"/>
        <v>0.00972222222222302</v>
      </c>
      <c r="O270" s="124"/>
    </row>
    <row r="271" spans="1:15" s="125" customFormat="1" ht="15">
      <c r="A271" s="83" t="s">
        <v>240</v>
      </c>
      <c r="B271" s="14">
        <v>6</v>
      </c>
      <c r="C271" s="15" t="s">
        <v>187</v>
      </c>
      <c r="D271" s="16" t="s">
        <v>188</v>
      </c>
      <c r="E271" s="17" t="s">
        <v>91</v>
      </c>
      <c r="F271" s="17">
        <v>18163</v>
      </c>
      <c r="G271" s="17"/>
      <c r="H271" s="15" t="s">
        <v>27</v>
      </c>
      <c r="I271" s="15" t="s">
        <v>228</v>
      </c>
      <c r="J271" s="120">
        <f t="shared" si="2"/>
        <v>0.01032228009259254</v>
      </c>
      <c r="K271" s="121">
        <f t="shared" si="3"/>
        <v>0.01032228009259254</v>
      </c>
      <c r="L271" s="122">
        <v>0.3756944444444445</v>
      </c>
      <c r="M271" s="123">
        <v>0.011016724537037037</v>
      </c>
      <c r="N271" s="122">
        <f t="shared" si="4"/>
        <v>0.0006944444444444975</v>
      </c>
      <c r="O271" s="124"/>
    </row>
    <row r="272" spans="1:15" s="125" customFormat="1" ht="15">
      <c r="A272" s="83" t="s">
        <v>239</v>
      </c>
      <c r="B272" s="14">
        <v>133</v>
      </c>
      <c r="C272" s="15" t="s">
        <v>92</v>
      </c>
      <c r="D272" s="16" t="s">
        <v>93</v>
      </c>
      <c r="E272" s="17" t="s">
        <v>33</v>
      </c>
      <c r="F272" s="17">
        <v>12896</v>
      </c>
      <c r="G272" s="17"/>
      <c r="H272" s="15" t="s">
        <v>28</v>
      </c>
      <c r="I272" s="15" t="s">
        <v>221</v>
      </c>
      <c r="J272" s="120">
        <f t="shared" si="2"/>
        <v>0.010324166666666456</v>
      </c>
      <c r="K272" s="121">
        <f t="shared" si="3"/>
        <v>0.010324166666666456</v>
      </c>
      <c r="L272" s="122">
        <v>0.377777777777778</v>
      </c>
      <c r="M272" s="123">
        <v>0.013101944444444446</v>
      </c>
      <c r="N272" s="122">
        <f t="shared" si="4"/>
        <v>0.00277777777777799</v>
      </c>
      <c r="O272" s="124"/>
    </row>
    <row r="273" spans="1:15" s="125" customFormat="1" ht="15">
      <c r="A273" s="83" t="s">
        <v>238</v>
      </c>
      <c r="B273" s="14">
        <v>56</v>
      </c>
      <c r="C273" s="15" t="s">
        <v>201</v>
      </c>
      <c r="D273" s="16" t="s">
        <v>202</v>
      </c>
      <c r="E273" s="17" t="s">
        <v>22</v>
      </c>
      <c r="F273" s="99">
        <v>7217</v>
      </c>
      <c r="G273" s="99"/>
      <c r="H273" s="15" t="s">
        <v>46</v>
      </c>
      <c r="I273" s="15" t="s">
        <v>225</v>
      </c>
      <c r="J273" s="120">
        <f t="shared" si="2"/>
        <v>0.010340810185184655</v>
      </c>
      <c r="K273" s="121">
        <f t="shared" si="3"/>
        <v>0.010340810185184655</v>
      </c>
      <c r="L273" s="122">
        <v>0.381944444444445</v>
      </c>
      <c r="M273" s="123">
        <v>0.01728525462962963</v>
      </c>
      <c r="N273" s="122">
        <f t="shared" si="4"/>
        <v>0.006944444444444975</v>
      </c>
      <c r="O273" s="124"/>
    </row>
    <row r="274" spans="1:15" s="125" customFormat="1" ht="15">
      <c r="A274" s="83" t="s">
        <v>355</v>
      </c>
      <c r="B274" s="14">
        <v>7</v>
      </c>
      <c r="C274" s="15" t="s">
        <v>185</v>
      </c>
      <c r="D274" s="16" t="s">
        <v>186</v>
      </c>
      <c r="E274" s="17" t="s">
        <v>91</v>
      </c>
      <c r="F274" s="17">
        <v>12558</v>
      </c>
      <c r="G274" s="17"/>
      <c r="H274" s="15" t="s">
        <v>27</v>
      </c>
      <c r="I274" s="15" t="s">
        <v>228</v>
      </c>
      <c r="J274" s="120">
        <f t="shared" si="2"/>
        <v>0.01036934027777746</v>
      </c>
      <c r="K274" s="121">
        <f t="shared" si="3"/>
        <v>0.01036934027777746</v>
      </c>
      <c r="L274" s="122">
        <v>0.379166666666667</v>
      </c>
      <c r="M274" s="123">
        <v>0.014536006944444445</v>
      </c>
      <c r="N274" s="122">
        <f t="shared" si="4"/>
        <v>0.004166666666666985</v>
      </c>
      <c r="O274" s="124"/>
    </row>
    <row r="275" spans="1:15" s="125" customFormat="1" ht="15">
      <c r="A275" s="83" t="s">
        <v>356</v>
      </c>
      <c r="B275" s="14">
        <v>12</v>
      </c>
      <c r="C275" s="15" t="s">
        <v>40</v>
      </c>
      <c r="D275" s="16" t="s">
        <v>41</v>
      </c>
      <c r="E275" s="17" t="s">
        <v>39</v>
      </c>
      <c r="F275" s="17">
        <v>61924</v>
      </c>
      <c r="G275" s="17"/>
      <c r="H275" s="15" t="s">
        <v>28</v>
      </c>
      <c r="I275" s="15" t="s">
        <v>227</v>
      </c>
      <c r="J275" s="120">
        <f t="shared" si="2"/>
        <v>0.010406215277776552</v>
      </c>
      <c r="K275" s="121">
        <f t="shared" si="3"/>
        <v>0.010406215277776552</v>
      </c>
      <c r="L275" s="122">
        <v>0.390277777777779</v>
      </c>
      <c r="M275" s="123">
        <v>0.025683993055555552</v>
      </c>
      <c r="N275" s="122">
        <f t="shared" si="4"/>
        <v>0.015277777777779</v>
      </c>
      <c r="O275" s="124"/>
    </row>
    <row r="276" spans="1:14" s="125" customFormat="1" ht="15">
      <c r="A276" s="83" t="s">
        <v>357</v>
      </c>
      <c r="B276" s="14">
        <v>2</v>
      </c>
      <c r="C276" s="15" t="s">
        <v>89</v>
      </c>
      <c r="D276" s="16" t="s">
        <v>90</v>
      </c>
      <c r="E276" s="17" t="s">
        <v>91</v>
      </c>
      <c r="F276" s="17">
        <v>12832</v>
      </c>
      <c r="G276" s="17"/>
      <c r="H276" s="15" t="s">
        <v>46</v>
      </c>
      <c r="I276" s="15" t="s">
        <v>228</v>
      </c>
      <c r="J276" s="120">
        <f t="shared" si="2"/>
        <v>0.010416238425925841</v>
      </c>
      <c r="K276" s="121">
        <f t="shared" si="3"/>
        <v>0.010416238425925841</v>
      </c>
      <c r="L276" s="122">
        <v>0.382638888888889</v>
      </c>
      <c r="M276" s="123">
        <v>0.018055127314814814</v>
      </c>
      <c r="N276" s="122">
        <f t="shared" si="4"/>
        <v>0.007638888888888973</v>
      </c>
    </row>
    <row r="277" spans="1:15" s="125" customFormat="1" ht="15">
      <c r="A277" s="83" t="s">
        <v>358</v>
      </c>
      <c r="B277" s="14">
        <v>8</v>
      </c>
      <c r="C277" s="15" t="s">
        <v>189</v>
      </c>
      <c r="D277" s="16" t="s">
        <v>190</v>
      </c>
      <c r="E277" s="17" t="s">
        <v>91</v>
      </c>
      <c r="F277" s="17">
        <v>18616</v>
      </c>
      <c r="G277" s="17"/>
      <c r="H277" s="15" t="s">
        <v>27</v>
      </c>
      <c r="I277" s="15" t="s">
        <v>228</v>
      </c>
      <c r="J277" s="120">
        <f aca="true" t="shared" si="5" ref="J277:J284">M277-N277</f>
        <v>0.010513946759256924</v>
      </c>
      <c r="K277" s="121">
        <f aca="true" t="shared" si="6" ref="K277:K284">J277-$J$12</f>
        <v>0.010513946759256924</v>
      </c>
      <c r="L277" s="122">
        <v>0.404166666666669</v>
      </c>
      <c r="M277" s="123">
        <v>0.03968061342592593</v>
      </c>
      <c r="N277" s="122">
        <f aca="true" t="shared" si="7" ref="N277:N284">L277-"9:00:00"</f>
        <v>0.029166666666669006</v>
      </c>
      <c r="O277" s="124"/>
    </row>
    <row r="278" spans="1:15" s="125" customFormat="1" ht="15">
      <c r="A278" s="83" t="s">
        <v>359</v>
      </c>
      <c r="B278" s="14">
        <v>93</v>
      </c>
      <c r="C278" s="15" t="s">
        <v>87</v>
      </c>
      <c r="D278" s="16" t="s">
        <v>88</v>
      </c>
      <c r="E278" s="17" t="s">
        <v>83</v>
      </c>
      <c r="F278" s="17">
        <v>12753</v>
      </c>
      <c r="G278" s="17"/>
      <c r="H278" s="15" t="s">
        <v>28</v>
      </c>
      <c r="I278" s="15" t="s">
        <v>229</v>
      </c>
      <c r="J278" s="120">
        <f t="shared" si="5"/>
        <v>0.010641273148147726</v>
      </c>
      <c r="K278" s="121">
        <f t="shared" si="6"/>
        <v>0.010641273148147726</v>
      </c>
      <c r="L278" s="122">
        <v>0.380555555555556</v>
      </c>
      <c r="M278" s="123">
        <v>0.016196828703703706</v>
      </c>
      <c r="N278" s="122">
        <f t="shared" si="7"/>
        <v>0.00555555555555598</v>
      </c>
      <c r="O278" s="124"/>
    </row>
    <row r="279" spans="1:15" s="125" customFormat="1" ht="15">
      <c r="A279" s="83" t="s">
        <v>360</v>
      </c>
      <c r="B279" s="14">
        <v>3</v>
      </c>
      <c r="C279" s="15" t="s">
        <v>103</v>
      </c>
      <c r="D279" s="16" t="s">
        <v>104</v>
      </c>
      <c r="E279" s="17" t="s">
        <v>91</v>
      </c>
      <c r="F279" s="17">
        <v>13368</v>
      </c>
      <c r="G279" s="17"/>
      <c r="H279" s="15" t="s">
        <v>46</v>
      </c>
      <c r="I279" s="15" t="s">
        <v>228</v>
      </c>
      <c r="J279" s="120">
        <f t="shared" si="5"/>
        <v>0.010649178240740867</v>
      </c>
      <c r="K279" s="121">
        <f t="shared" si="6"/>
        <v>0.010649178240740867</v>
      </c>
      <c r="L279" s="122">
        <v>0.379861111111111</v>
      </c>
      <c r="M279" s="123">
        <v>0.01551028935185185</v>
      </c>
      <c r="N279" s="122">
        <f t="shared" si="7"/>
        <v>0.004861111111110983</v>
      </c>
      <c r="O279" s="124"/>
    </row>
    <row r="280" spans="1:14" s="125" customFormat="1" ht="15">
      <c r="A280" s="83" t="s">
        <v>361</v>
      </c>
      <c r="B280" s="14">
        <v>161</v>
      </c>
      <c r="C280" s="15" t="s">
        <v>180</v>
      </c>
      <c r="D280" s="16" t="s">
        <v>181</v>
      </c>
      <c r="E280" s="17" t="s">
        <v>182</v>
      </c>
      <c r="F280" s="17">
        <v>9611</v>
      </c>
      <c r="G280" s="17"/>
      <c r="H280" s="15" t="s">
        <v>28</v>
      </c>
      <c r="I280" s="15" t="s">
        <v>230</v>
      </c>
      <c r="J280" s="120">
        <f t="shared" si="5"/>
        <v>0.010707094907406057</v>
      </c>
      <c r="K280" s="121">
        <f t="shared" si="6"/>
        <v>0.010707094907406057</v>
      </c>
      <c r="L280" s="122">
        <v>0.385416666666668</v>
      </c>
      <c r="M280" s="123">
        <v>0.021123761574074074</v>
      </c>
      <c r="N280" s="122">
        <f t="shared" si="7"/>
        <v>0.010416666666668017</v>
      </c>
    </row>
    <row r="281" spans="1:15" s="125" customFormat="1" ht="15">
      <c r="A281" s="83" t="s">
        <v>362</v>
      </c>
      <c r="B281" s="14">
        <v>91</v>
      </c>
      <c r="C281" s="15" t="s">
        <v>81</v>
      </c>
      <c r="D281" s="16" t="s">
        <v>82</v>
      </c>
      <c r="E281" s="17" t="s">
        <v>83</v>
      </c>
      <c r="F281" s="17">
        <v>10437</v>
      </c>
      <c r="G281" s="17"/>
      <c r="H281" s="15" t="s">
        <v>46</v>
      </c>
      <c r="I281" s="15" t="s">
        <v>229</v>
      </c>
      <c r="J281" s="120">
        <f t="shared" si="5"/>
        <v>0.010730046296296635</v>
      </c>
      <c r="K281" s="121">
        <f t="shared" si="6"/>
        <v>0.010730046296296635</v>
      </c>
      <c r="L281" s="122">
        <v>0.377083333333333</v>
      </c>
      <c r="M281" s="123">
        <v>0.012813379629629628</v>
      </c>
      <c r="N281" s="122">
        <f t="shared" si="7"/>
        <v>0.002083333333332993</v>
      </c>
      <c r="O281" s="124"/>
    </row>
    <row r="282" spans="1:15" s="125" customFormat="1" ht="15">
      <c r="A282" s="83" t="s">
        <v>363</v>
      </c>
      <c r="B282" s="14">
        <v>59</v>
      </c>
      <c r="C282" s="15" t="s">
        <v>107</v>
      </c>
      <c r="D282" s="16" t="s">
        <v>108</v>
      </c>
      <c r="E282" s="17" t="s">
        <v>109</v>
      </c>
      <c r="F282" s="17">
        <v>13591</v>
      </c>
      <c r="G282" s="17"/>
      <c r="H282" s="15" t="s">
        <v>28</v>
      </c>
      <c r="I282" s="15" t="s">
        <v>225</v>
      </c>
      <c r="J282" s="120">
        <f t="shared" si="5"/>
        <v>0.010824664351851745</v>
      </c>
      <c r="K282" s="121">
        <f t="shared" si="6"/>
        <v>0.010824664351851745</v>
      </c>
      <c r="L282" s="122">
        <v>0.376388888888889</v>
      </c>
      <c r="M282" s="123">
        <v>0.01221355324074074</v>
      </c>
      <c r="N282" s="122">
        <f t="shared" si="7"/>
        <v>0.001388888888888995</v>
      </c>
      <c r="O282" s="124"/>
    </row>
    <row r="283" spans="1:15" s="125" customFormat="1" ht="15">
      <c r="A283" s="83" t="s">
        <v>364</v>
      </c>
      <c r="B283" s="14">
        <v>5</v>
      </c>
      <c r="C283" s="15" t="s">
        <v>193</v>
      </c>
      <c r="D283" s="16" t="s">
        <v>194</v>
      </c>
      <c r="E283" s="17" t="s">
        <v>91</v>
      </c>
      <c r="F283" s="17">
        <v>9592</v>
      </c>
      <c r="G283" s="17"/>
      <c r="H283" s="15" t="s">
        <v>27</v>
      </c>
      <c r="I283" s="15" t="s">
        <v>228</v>
      </c>
      <c r="J283" s="120">
        <f t="shared" si="5"/>
        <v>0.011279224537037037</v>
      </c>
      <c r="K283" s="121">
        <f t="shared" si="6"/>
        <v>0.011279224537037037</v>
      </c>
      <c r="L283" s="122">
        <v>0.375</v>
      </c>
      <c r="M283" s="123">
        <v>0.011279224537037037</v>
      </c>
      <c r="N283" s="122">
        <f t="shared" si="7"/>
        <v>0</v>
      </c>
      <c r="O283" s="124"/>
    </row>
    <row r="284" spans="1:14" s="125" customFormat="1" ht="15">
      <c r="A284" s="83" t="s">
        <v>395</v>
      </c>
      <c r="B284" s="14">
        <v>152</v>
      </c>
      <c r="C284" s="15" t="s">
        <v>97</v>
      </c>
      <c r="D284" s="16" t="s">
        <v>98</v>
      </c>
      <c r="E284" s="17" t="s">
        <v>36</v>
      </c>
      <c r="F284" s="17">
        <v>12966</v>
      </c>
      <c r="G284" s="17"/>
      <c r="H284" s="15" t="s">
        <v>46</v>
      </c>
      <c r="I284" s="15" t="s">
        <v>222</v>
      </c>
      <c r="J284" s="120">
        <f t="shared" si="5"/>
        <v>0.012872372685184177</v>
      </c>
      <c r="K284" s="121">
        <f t="shared" si="6"/>
        <v>0.012872372685184177</v>
      </c>
      <c r="L284" s="122">
        <v>0.387500000000001</v>
      </c>
      <c r="M284" s="123">
        <v>0.025372372685185187</v>
      </c>
      <c r="N284" s="122">
        <f t="shared" si="7"/>
        <v>0.01250000000000101</v>
      </c>
    </row>
    <row r="285" spans="1:14" s="73" customFormat="1" ht="15">
      <c r="A285" s="158"/>
      <c r="B285" s="158" t="s">
        <v>400</v>
      </c>
      <c r="C285" s="80"/>
      <c r="D285" s="158"/>
      <c r="E285" s="158"/>
      <c r="F285" s="158"/>
      <c r="G285" s="158"/>
      <c r="H285" s="158"/>
      <c r="I285" s="158"/>
      <c r="J285" s="158"/>
      <c r="K285" s="158"/>
      <c r="L285" s="158"/>
      <c r="M285" s="157"/>
      <c r="N285" s="157"/>
    </row>
    <row r="286" spans="1:14" s="73" customFormat="1" ht="12.75">
      <c r="A286" s="157"/>
      <c r="B286" s="129"/>
      <c r="C286" s="126"/>
      <c r="D286" s="157"/>
      <c r="E286" s="157"/>
      <c r="F286" s="157"/>
      <c r="G286" s="157"/>
      <c r="H286" s="157"/>
      <c r="I286" s="157"/>
      <c r="J286" s="157"/>
      <c r="K286" s="157"/>
      <c r="L286" s="157"/>
      <c r="M286" s="157"/>
      <c r="N286" s="157"/>
    </row>
    <row r="287" spans="1:14" s="73" customFormat="1" ht="12.75">
      <c r="A287" s="157"/>
      <c r="B287" s="129"/>
      <c r="C287" s="126"/>
      <c r="D287" s="157"/>
      <c r="E287" s="157"/>
      <c r="F287" s="157"/>
      <c r="G287" s="157"/>
      <c r="H287" s="157"/>
      <c r="I287" s="157"/>
      <c r="J287" s="157"/>
      <c r="K287" s="157"/>
      <c r="L287" s="157"/>
      <c r="M287" s="157"/>
      <c r="N287" s="157"/>
    </row>
    <row r="288" spans="2:23" s="157" customFormat="1" ht="12.75">
      <c r="B288" s="129"/>
      <c r="C288" s="126"/>
      <c r="O288" s="73"/>
      <c r="P288" s="73"/>
      <c r="Q288" s="73"/>
      <c r="R288" s="73"/>
      <c r="S288" s="73"/>
      <c r="T288" s="73"/>
      <c r="U288" s="73"/>
      <c r="V288" s="73"/>
      <c r="W288" s="73"/>
    </row>
    <row r="289" spans="2:23" s="157" customFormat="1" ht="12.75">
      <c r="B289" s="129"/>
      <c r="C289" s="126"/>
      <c r="O289" s="73"/>
      <c r="P289" s="73"/>
      <c r="Q289" s="73"/>
      <c r="R289" s="73"/>
      <c r="S289" s="73"/>
      <c r="T289" s="73"/>
      <c r="U289" s="73"/>
      <c r="V289" s="73"/>
      <c r="W289" s="73"/>
    </row>
    <row r="290" spans="1:14" s="73" customFormat="1" ht="12.75">
      <c r="A290" s="157"/>
      <c r="B290" s="129"/>
      <c r="C290" s="126"/>
      <c r="D290" s="157"/>
      <c r="E290" s="157"/>
      <c r="F290" s="157"/>
      <c r="G290" s="157"/>
      <c r="H290" s="157"/>
      <c r="I290" s="157"/>
      <c r="J290" s="157"/>
      <c r="K290" s="157"/>
      <c r="L290" s="157"/>
      <c r="M290" s="157"/>
      <c r="N290" s="157"/>
    </row>
    <row r="291" spans="1:14" s="73" customFormat="1" ht="12.75">
      <c r="A291" s="157"/>
      <c r="B291" s="157"/>
      <c r="C291" s="126"/>
      <c r="D291" s="157"/>
      <c r="E291" s="157"/>
      <c r="F291" s="157"/>
      <c r="G291" s="157"/>
      <c r="H291" s="157"/>
      <c r="I291" s="157"/>
      <c r="J291" s="157"/>
      <c r="K291" s="157"/>
      <c r="L291" s="157"/>
      <c r="M291" s="157"/>
      <c r="N291" s="157"/>
    </row>
    <row r="292" spans="1:14" s="73" customFormat="1" ht="12.75">
      <c r="A292" s="157"/>
      <c r="B292" s="129"/>
      <c r="C292" s="126"/>
      <c r="D292" s="157"/>
      <c r="E292" s="157"/>
      <c r="F292" s="157"/>
      <c r="G292" s="157"/>
      <c r="H292" s="157"/>
      <c r="I292" s="157"/>
      <c r="J292" s="157"/>
      <c r="K292" s="157"/>
      <c r="L292" s="157"/>
      <c r="M292" s="157"/>
      <c r="N292" s="157"/>
    </row>
    <row r="293" spans="1:13" ht="26.25">
      <c r="A293" s="160" t="s">
        <v>53</v>
      </c>
      <c r="B293" s="161"/>
      <c r="C293" s="161"/>
      <c r="D293" s="161"/>
      <c r="E293" s="161"/>
      <c r="F293" s="161"/>
      <c r="G293" s="161"/>
      <c r="H293" s="161"/>
      <c r="I293" s="161"/>
      <c r="J293" s="161"/>
      <c r="K293" s="161"/>
      <c r="L293" s="161"/>
      <c r="M293" s="54"/>
    </row>
    <row r="294" spans="1:13" ht="21">
      <c r="A294" s="162" t="s">
        <v>51</v>
      </c>
      <c r="B294" s="163"/>
      <c r="C294" s="163"/>
      <c r="D294" s="163"/>
      <c r="E294" s="163"/>
      <c r="F294" s="163"/>
      <c r="G294" s="163"/>
      <c r="H294" s="163"/>
      <c r="I294" s="163"/>
      <c r="J294" s="163"/>
      <c r="K294" s="163"/>
      <c r="L294" s="163"/>
      <c r="M294" s="155"/>
    </row>
    <row r="295" spans="1:13" ht="15.75">
      <c r="A295" s="155"/>
      <c r="B295" s="155"/>
      <c r="D295" s="155"/>
      <c r="E295" s="168" t="s">
        <v>411</v>
      </c>
      <c r="F295" s="168"/>
      <c r="G295" s="168"/>
      <c r="H295" s="168"/>
      <c r="I295" s="155"/>
      <c r="J295" s="155"/>
      <c r="K295" s="155"/>
      <c r="L295" s="3" t="s">
        <v>410</v>
      </c>
      <c r="M295" s="155"/>
    </row>
    <row r="296" spans="1:13" ht="12.75">
      <c r="A296" s="4" t="s">
        <v>386</v>
      </c>
      <c r="B296" s="155"/>
      <c r="D296" s="155"/>
      <c r="E296" s="155"/>
      <c r="F296" s="155"/>
      <c r="H296" s="155"/>
      <c r="I296" s="155"/>
      <c r="J296" s="155"/>
      <c r="K296" s="155"/>
      <c r="L296" s="3" t="s">
        <v>24</v>
      </c>
      <c r="M296" s="155"/>
    </row>
    <row r="297" spans="1:13" ht="21">
      <c r="A297" s="164" t="s">
        <v>306</v>
      </c>
      <c r="B297" s="161"/>
      <c r="C297" s="161"/>
      <c r="D297" s="161"/>
      <c r="E297" s="161"/>
      <c r="F297" s="161"/>
      <c r="G297" s="161"/>
      <c r="H297" s="161"/>
      <c r="I297" s="161"/>
      <c r="J297" s="161"/>
      <c r="K297" s="161"/>
      <c r="L297" s="161"/>
      <c r="M297" s="155"/>
    </row>
    <row r="298" spans="1:13" ht="9" customHeight="1">
      <c r="A298" s="155"/>
      <c r="B298" s="155"/>
      <c r="D298" s="155"/>
      <c r="E298" s="155"/>
      <c r="F298" s="155"/>
      <c r="H298" s="155"/>
      <c r="I298" s="155"/>
      <c r="J298" s="155"/>
      <c r="K298" s="155"/>
      <c r="L298" s="155"/>
      <c r="M298" s="155"/>
    </row>
    <row r="299" spans="1:13" ht="12.75">
      <c r="A299" s="5" t="s">
        <v>0</v>
      </c>
      <c r="B299" s="5" t="s">
        <v>1</v>
      </c>
      <c r="C299" s="5" t="s">
        <v>2</v>
      </c>
      <c r="D299" s="5" t="s">
        <v>3</v>
      </c>
      <c r="E299" s="5" t="s">
        <v>4</v>
      </c>
      <c r="F299" s="5" t="s">
        <v>5</v>
      </c>
      <c r="G299" s="5"/>
      <c r="H299" s="5" t="s">
        <v>29</v>
      </c>
      <c r="I299" s="5" t="s">
        <v>16</v>
      </c>
      <c r="J299" s="5" t="s">
        <v>6</v>
      </c>
      <c r="K299" s="5" t="s">
        <v>7</v>
      </c>
      <c r="L299" s="5" t="s">
        <v>17</v>
      </c>
      <c r="M299" s="155"/>
    </row>
    <row r="300" spans="1:13" ht="12.75">
      <c r="A300" s="6" t="s">
        <v>8</v>
      </c>
      <c r="B300" s="6" t="s">
        <v>9</v>
      </c>
      <c r="C300" s="6" t="s">
        <v>10</v>
      </c>
      <c r="D300" s="6" t="s">
        <v>11</v>
      </c>
      <c r="E300" s="6" t="s">
        <v>23</v>
      </c>
      <c r="F300" s="6" t="s">
        <v>12</v>
      </c>
      <c r="G300" s="6"/>
      <c r="H300" s="6" t="s">
        <v>30</v>
      </c>
      <c r="I300" s="6" t="s">
        <v>15</v>
      </c>
      <c r="J300" s="6" t="s">
        <v>13</v>
      </c>
      <c r="K300" s="6" t="s">
        <v>14</v>
      </c>
      <c r="L300" s="6" t="s">
        <v>18</v>
      </c>
      <c r="M300" s="155"/>
    </row>
    <row r="301" spans="1:13" ht="13.5" thickBot="1">
      <c r="A301" s="155"/>
      <c r="B301" s="155"/>
      <c r="D301" s="155"/>
      <c r="E301" s="155"/>
      <c r="F301" s="155"/>
      <c r="H301" s="155"/>
      <c r="I301" s="155"/>
      <c r="J301" s="155"/>
      <c r="K301" s="155"/>
      <c r="L301" s="155"/>
      <c r="M301" s="155"/>
    </row>
    <row r="302" spans="1:13" ht="15">
      <c r="A302" s="166" t="s">
        <v>439</v>
      </c>
      <c r="B302" s="166"/>
      <c r="C302" s="166"/>
      <c r="D302" s="166"/>
      <c r="E302" s="166"/>
      <c r="F302" s="166"/>
      <c r="G302" s="166"/>
      <c r="H302" s="166"/>
      <c r="I302" s="166"/>
      <c r="J302" s="166"/>
      <c r="K302" s="166"/>
      <c r="L302" s="166"/>
      <c r="M302" s="155"/>
    </row>
    <row r="303" spans="1:19" ht="15">
      <c r="A303" s="7"/>
      <c r="B303" s="167" t="s">
        <v>406</v>
      </c>
      <c r="C303" s="161"/>
      <c r="D303" s="161"/>
      <c r="E303" s="161"/>
      <c r="F303" s="165" t="s">
        <v>418</v>
      </c>
      <c r="G303" s="165"/>
      <c r="H303" s="161"/>
      <c r="I303" s="161"/>
      <c r="J303" s="161"/>
      <c r="K303" s="161"/>
      <c r="L303" s="161"/>
      <c r="M303" s="155"/>
      <c r="N303" s="155"/>
      <c r="O303" s="155"/>
      <c r="P303" s="155"/>
      <c r="Q303" s="155"/>
      <c r="R303" s="155"/>
      <c r="S303" s="155"/>
    </row>
    <row r="304" spans="1:19" s="20" customFormat="1" ht="15">
      <c r="A304" s="13">
        <v>1</v>
      </c>
      <c r="B304" s="14">
        <v>23</v>
      </c>
      <c r="C304" s="15" t="s">
        <v>71</v>
      </c>
      <c r="D304" s="16" t="s">
        <v>64</v>
      </c>
      <c r="E304" s="17" t="s">
        <v>54</v>
      </c>
      <c r="F304" s="17" t="s">
        <v>57</v>
      </c>
      <c r="G304" s="17"/>
      <c r="H304" s="15" t="s">
        <v>28</v>
      </c>
      <c r="I304" s="15" t="s">
        <v>226</v>
      </c>
      <c r="J304" s="18">
        <v>0.09935185185185186</v>
      </c>
      <c r="K304" s="101">
        <f aca="true" t="shared" si="8" ref="K304:K367">J304-$J$12</f>
        <v>0.09935185185185186</v>
      </c>
      <c r="L304" s="19">
        <v>6.944444444444444E-05</v>
      </c>
      <c r="M304" s="33"/>
      <c r="N304" s="25" t="s">
        <v>214</v>
      </c>
      <c r="O304" s="25" t="s">
        <v>215</v>
      </c>
      <c r="P304" s="25" t="s">
        <v>216</v>
      </c>
      <c r="Q304" s="25" t="s">
        <v>217</v>
      </c>
      <c r="R304" s="25" t="s">
        <v>218</v>
      </c>
      <c r="S304" s="25" t="s">
        <v>219</v>
      </c>
    </row>
    <row r="305" spans="1:19" s="20" customFormat="1" ht="15">
      <c r="A305" s="13">
        <v>2</v>
      </c>
      <c r="B305" s="14">
        <v>123</v>
      </c>
      <c r="C305" s="15" t="s">
        <v>127</v>
      </c>
      <c r="D305" s="16" t="s">
        <v>128</v>
      </c>
      <c r="E305" s="17" t="s">
        <v>118</v>
      </c>
      <c r="F305" s="17">
        <v>16978</v>
      </c>
      <c r="G305" s="17"/>
      <c r="H305" s="15" t="s">
        <v>28</v>
      </c>
      <c r="I305" s="15" t="s">
        <v>221</v>
      </c>
      <c r="J305" s="18">
        <v>0.09935185185185186</v>
      </c>
      <c r="K305" s="101">
        <f t="shared" si="8"/>
        <v>0.09935185185185186</v>
      </c>
      <c r="L305" s="19">
        <v>4.6296296296296294E-05</v>
      </c>
      <c r="M305" s="33"/>
      <c r="N305" s="26">
        <v>0.00011574074074074073</v>
      </c>
      <c r="O305" s="26">
        <v>6.944444444444444E-05</v>
      </c>
      <c r="P305" s="26">
        <v>3.47222222222222E-05</v>
      </c>
      <c r="Q305" s="27">
        <v>25</v>
      </c>
      <c r="R305" s="27">
        <v>10</v>
      </c>
      <c r="S305" s="27">
        <v>5</v>
      </c>
    </row>
    <row r="306" spans="1:19" s="20" customFormat="1" ht="15">
      <c r="A306" s="13">
        <v>3</v>
      </c>
      <c r="B306" s="14">
        <v>101</v>
      </c>
      <c r="C306" s="15" t="s">
        <v>124</v>
      </c>
      <c r="D306" s="16" t="s">
        <v>125</v>
      </c>
      <c r="E306" s="17" t="s">
        <v>126</v>
      </c>
      <c r="F306" s="17">
        <v>16849</v>
      </c>
      <c r="G306" s="17"/>
      <c r="H306" s="15" t="s">
        <v>46</v>
      </c>
      <c r="I306" s="15" t="s">
        <v>230</v>
      </c>
      <c r="J306" s="18">
        <v>0.09935185185185186</v>
      </c>
      <c r="K306" s="101">
        <f t="shared" si="8"/>
        <v>0.09935185185185186</v>
      </c>
      <c r="L306" s="19">
        <v>2.3148148148148147E-05</v>
      </c>
      <c r="M306" s="33"/>
      <c r="N306" s="26">
        <v>6.944444444444444E-05</v>
      </c>
      <c r="O306" s="26">
        <v>4.6296296296296294E-05</v>
      </c>
      <c r="P306" s="26">
        <v>2.3148148148148147E-05</v>
      </c>
      <c r="Q306" s="27">
        <v>20</v>
      </c>
      <c r="R306" s="27">
        <v>9</v>
      </c>
      <c r="S306" s="27">
        <v>3</v>
      </c>
    </row>
    <row r="307" spans="1:19" s="20" customFormat="1" ht="15">
      <c r="A307" s="13">
        <v>4</v>
      </c>
      <c r="B307" s="14">
        <v>60</v>
      </c>
      <c r="C307" s="15" t="s">
        <v>112</v>
      </c>
      <c r="D307" s="16" t="s">
        <v>113</v>
      </c>
      <c r="E307" s="17" t="s">
        <v>109</v>
      </c>
      <c r="F307" s="17">
        <v>14287</v>
      </c>
      <c r="G307" s="17"/>
      <c r="H307" s="15" t="s">
        <v>28</v>
      </c>
      <c r="I307" s="15" t="s">
        <v>225</v>
      </c>
      <c r="J307" s="18">
        <v>0.09935185185185186</v>
      </c>
      <c r="K307" s="101">
        <f t="shared" si="8"/>
        <v>0.09935185185185186</v>
      </c>
      <c r="L307" s="19"/>
      <c r="M307" s="33"/>
      <c r="N307" s="26">
        <v>4.6296296296296294E-05</v>
      </c>
      <c r="O307" s="26">
        <v>2.3148148148148147E-05</v>
      </c>
      <c r="P307" s="26">
        <v>1.1574074074074073E-05</v>
      </c>
      <c r="Q307" s="27">
        <v>16</v>
      </c>
      <c r="R307" s="27">
        <v>8</v>
      </c>
      <c r="S307" s="27">
        <v>2</v>
      </c>
    </row>
    <row r="308" spans="1:19" s="20" customFormat="1" ht="15">
      <c r="A308" s="13">
        <v>5</v>
      </c>
      <c r="B308" s="14">
        <v>52</v>
      </c>
      <c r="C308" s="15" t="s">
        <v>169</v>
      </c>
      <c r="D308" s="16" t="s">
        <v>170</v>
      </c>
      <c r="E308" s="17" t="s">
        <v>22</v>
      </c>
      <c r="F308" s="17">
        <v>6111</v>
      </c>
      <c r="G308" s="17"/>
      <c r="H308" s="15" t="s">
        <v>46</v>
      </c>
      <c r="I308" s="15" t="s">
        <v>225</v>
      </c>
      <c r="J308" s="18">
        <v>0.09935185185185186</v>
      </c>
      <c r="K308" s="101">
        <f t="shared" si="8"/>
        <v>0.09935185185185186</v>
      </c>
      <c r="L308" s="19"/>
      <c r="M308" s="33"/>
      <c r="N308" s="28"/>
      <c r="O308" s="28"/>
      <c r="P308" s="28"/>
      <c r="Q308" s="27">
        <v>14</v>
      </c>
      <c r="R308" s="27">
        <v>7</v>
      </c>
      <c r="S308" s="27">
        <v>1</v>
      </c>
    </row>
    <row r="309" spans="1:19" s="20" customFormat="1" ht="15">
      <c r="A309" s="13">
        <v>6</v>
      </c>
      <c r="B309" s="14">
        <v>51</v>
      </c>
      <c r="C309" s="15" t="s">
        <v>133</v>
      </c>
      <c r="D309" s="16" t="s">
        <v>134</v>
      </c>
      <c r="E309" s="17" t="s">
        <v>22</v>
      </c>
      <c r="F309" s="17">
        <v>17556</v>
      </c>
      <c r="G309" s="17"/>
      <c r="H309" s="15" t="s">
        <v>28</v>
      </c>
      <c r="I309" s="15" t="s">
        <v>225</v>
      </c>
      <c r="J309" s="18">
        <v>0.0994212962962963</v>
      </c>
      <c r="K309" s="101">
        <f t="shared" si="8"/>
        <v>0.0994212962962963</v>
      </c>
      <c r="L309" s="19"/>
      <c r="M309" s="33"/>
      <c r="N309" s="28"/>
      <c r="O309" s="28"/>
      <c r="P309" s="28"/>
      <c r="Q309" s="27">
        <v>12</v>
      </c>
      <c r="R309" s="27">
        <v>6</v>
      </c>
      <c r="S309" s="28"/>
    </row>
    <row r="310" spans="1:19" s="20" customFormat="1" ht="15">
      <c r="A310" s="13">
        <v>7</v>
      </c>
      <c r="B310" s="14">
        <v>174</v>
      </c>
      <c r="C310" s="15" t="s">
        <v>139</v>
      </c>
      <c r="D310" s="16" t="s">
        <v>140</v>
      </c>
      <c r="E310" s="17" t="s">
        <v>25</v>
      </c>
      <c r="F310" s="17">
        <v>17781</v>
      </c>
      <c r="G310" s="17"/>
      <c r="H310" s="15" t="s">
        <v>28</v>
      </c>
      <c r="I310" s="15" t="s">
        <v>223</v>
      </c>
      <c r="J310" s="18">
        <v>0.10010416666666666</v>
      </c>
      <c r="K310" s="101">
        <f t="shared" si="8"/>
        <v>0.10010416666666666</v>
      </c>
      <c r="L310" s="19"/>
      <c r="N310" s="28"/>
      <c r="O310" s="28"/>
      <c r="P310" s="28"/>
      <c r="Q310" s="27">
        <v>10</v>
      </c>
      <c r="R310" s="27">
        <v>5</v>
      </c>
      <c r="S310" s="28"/>
    </row>
    <row r="311" spans="1:19" s="20" customFormat="1" ht="15">
      <c r="A311" s="13">
        <v>8</v>
      </c>
      <c r="B311" s="14">
        <v>14</v>
      </c>
      <c r="C311" s="15" t="s">
        <v>47</v>
      </c>
      <c r="D311" s="16" t="s">
        <v>48</v>
      </c>
      <c r="E311" s="17" t="s">
        <v>39</v>
      </c>
      <c r="F311" s="17">
        <v>93456</v>
      </c>
      <c r="G311" s="17"/>
      <c r="H311" s="15" t="s">
        <v>46</v>
      </c>
      <c r="I311" s="15" t="s">
        <v>227</v>
      </c>
      <c r="J311" s="18">
        <v>0.10010416666666666</v>
      </c>
      <c r="K311" s="101">
        <f t="shared" si="8"/>
        <v>0.10010416666666666</v>
      </c>
      <c r="L311" s="19"/>
      <c r="M311" s="33"/>
      <c r="N311" s="28"/>
      <c r="O311" s="28"/>
      <c r="P311" s="28"/>
      <c r="Q311" s="27">
        <v>9</v>
      </c>
      <c r="R311" s="27">
        <v>4</v>
      </c>
      <c r="S311" s="28"/>
    </row>
    <row r="312" spans="1:19" s="20" customFormat="1" ht="15">
      <c r="A312" s="13">
        <v>9</v>
      </c>
      <c r="B312" s="14">
        <v>55</v>
      </c>
      <c r="C312" s="15" t="s">
        <v>131</v>
      </c>
      <c r="D312" s="16" t="s">
        <v>132</v>
      </c>
      <c r="E312" s="17" t="s">
        <v>22</v>
      </c>
      <c r="F312" s="17">
        <v>17469</v>
      </c>
      <c r="G312" s="17"/>
      <c r="H312" s="15" t="s">
        <v>28</v>
      </c>
      <c r="I312" s="15" t="s">
        <v>225</v>
      </c>
      <c r="J312" s="18">
        <v>0.100104166666667</v>
      </c>
      <c r="K312" s="101">
        <f t="shared" si="8"/>
        <v>0.100104166666667</v>
      </c>
      <c r="L312" s="19"/>
      <c r="M312" s="33"/>
      <c r="N312" s="28"/>
      <c r="O312" s="28"/>
      <c r="P312" s="28"/>
      <c r="Q312" s="27">
        <v>8</v>
      </c>
      <c r="R312" s="27">
        <v>3</v>
      </c>
      <c r="S312" s="28"/>
    </row>
    <row r="313" spans="1:19" s="20" customFormat="1" ht="15">
      <c r="A313" s="13">
        <v>10</v>
      </c>
      <c r="B313" s="14">
        <v>131</v>
      </c>
      <c r="C313" s="15" t="s">
        <v>178</v>
      </c>
      <c r="D313" s="16" t="s">
        <v>179</v>
      </c>
      <c r="E313" s="17" t="s">
        <v>141</v>
      </c>
      <c r="F313" s="17">
        <v>8594</v>
      </c>
      <c r="G313" s="17"/>
      <c r="H313" s="15" t="s">
        <v>46</v>
      </c>
      <c r="I313" s="15" t="s">
        <v>221</v>
      </c>
      <c r="J313" s="18">
        <v>0.100104166666667</v>
      </c>
      <c r="K313" s="101">
        <f t="shared" si="8"/>
        <v>0.100104166666667</v>
      </c>
      <c r="L313" s="19"/>
      <c r="M313" s="33"/>
      <c r="N313" s="28"/>
      <c r="O313" s="28"/>
      <c r="P313" s="28"/>
      <c r="Q313" s="27">
        <v>7</v>
      </c>
      <c r="R313" s="27">
        <v>2</v>
      </c>
      <c r="S313" s="28"/>
    </row>
    <row r="314" spans="1:19" s="20" customFormat="1" ht="15">
      <c r="A314" s="13">
        <v>11</v>
      </c>
      <c r="B314" s="14">
        <v>43</v>
      </c>
      <c r="C314" s="15" t="s">
        <v>160</v>
      </c>
      <c r="D314" s="16" t="s">
        <v>161</v>
      </c>
      <c r="E314" s="17" t="s">
        <v>26</v>
      </c>
      <c r="F314" s="17">
        <v>3653</v>
      </c>
      <c r="G314" s="17"/>
      <c r="H314" s="15" t="s">
        <v>28</v>
      </c>
      <c r="I314" s="15" t="s">
        <v>224</v>
      </c>
      <c r="J314" s="18">
        <v>0.100104166666667</v>
      </c>
      <c r="K314" s="101">
        <f t="shared" si="8"/>
        <v>0.100104166666667</v>
      </c>
      <c r="L314" s="19"/>
      <c r="M314" s="33"/>
      <c r="N314" s="28"/>
      <c r="O314" s="28"/>
      <c r="P314" s="28"/>
      <c r="Q314" s="27">
        <v>6</v>
      </c>
      <c r="R314" s="27">
        <v>1</v>
      </c>
      <c r="S314" s="28"/>
    </row>
    <row r="315" spans="1:19" s="20" customFormat="1" ht="15">
      <c r="A315" s="13">
        <v>12</v>
      </c>
      <c r="B315" s="14">
        <v>53</v>
      </c>
      <c r="C315" s="15" t="s">
        <v>44</v>
      </c>
      <c r="D315" s="16" t="s">
        <v>45</v>
      </c>
      <c r="E315" s="17" t="s">
        <v>22</v>
      </c>
      <c r="F315" s="17">
        <v>18450</v>
      </c>
      <c r="G315" s="17"/>
      <c r="H315" s="15" t="s">
        <v>46</v>
      </c>
      <c r="I315" s="15" t="s">
        <v>225</v>
      </c>
      <c r="J315" s="18">
        <v>0.100104166666667</v>
      </c>
      <c r="K315" s="101">
        <f t="shared" si="8"/>
        <v>0.100104166666667</v>
      </c>
      <c r="L315" s="19"/>
      <c r="M315" s="33"/>
      <c r="N315" s="28"/>
      <c r="O315" s="28"/>
      <c r="P315" s="28"/>
      <c r="Q315" s="27">
        <v>5</v>
      </c>
      <c r="R315" s="27"/>
      <c r="S315" s="28"/>
    </row>
    <row r="316" spans="1:19" s="20" customFormat="1" ht="15">
      <c r="A316" s="13">
        <v>13</v>
      </c>
      <c r="B316" s="14">
        <v>32</v>
      </c>
      <c r="C316" s="15" t="s">
        <v>171</v>
      </c>
      <c r="D316" s="16" t="s">
        <v>172</v>
      </c>
      <c r="E316" s="17" t="s">
        <v>84</v>
      </c>
      <c r="F316" s="17">
        <v>6587</v>
      </c>
      <c r="G316" s="17"/>
      <c r="H316" s="15" t="s">
        <v>46</v>
      </c>
      <c r="I316" s="15" t="s">
        <v>224</v>
      </c>
      <c r="J316" s="18">
        <v>0.100104166666667</v>
      </c>
      <c r="K316" s="101">
        <f t="shared" si="8"/>
        <v>0.100104166666667</v>
      </c>
      <c r="L316" s="19"/>
      <c r="M316" s="33"/>
      <c r="N316" s="28"/>
      <c r="O316" s="28"/>
      <c r="P316" s="28"/>
      <c r="Q316" s="27">
        <v>4</v>
      </c>
      <c r="R316" s="27"/>
      <c r="S316" s="28"/>
    </row>
    <row r="317" spans="1:19" s="20" customFormat="1" ht="15">
      <c r="A317" s="13">
        <v>14</v>
      </c>
      <c r="B317" s="14">
        <v>121</v>
      </c>
      <c r="C317" s="15" t="s">
        <v>129</v>
      </c>
      <c r="D317" s="16" t="s">
        <v>130</v>
      </c>
      <c r="E317" s="17" t="s">
        <v>118</v>
      </c>
      <c r="F317" s="17">
        <v>17265</v>
      </c>
      <c r="G317" s="17"/>
      <c r="H317" s="15" t="s">
        <v>46</v>
      </c>
      <c r="I317" s="15" t="s">
        <v>221</v>
      </c>
      <c r="J317" s="18">
        <v>0.100104166666667</v>
      </c>
      <c r="K317" s="101">
        <f t="shared" si="8"/>
        <v>0.100104166666667</v>
      </c>
      <c r="L317" s="19"/>
      <c r="M317" s="33"/>
      <c r="N317" s="28"/>
      <c r="O317" s="28"/>
      <c r="P317" s="28"/>
      <c r="Q317" s="27">
        <v>3</v>
      </c>
      <c r="R317" s="27"/>
      <c r="S317" s="28"/>
    </row>
    <row r="318" spans="1:19" s="20" customFormat="1" ht="15">
      <c r="A318" s="13">
        <v>15</v>
      </c>
      <c r="B318" s="14">
        <v>21</v>
      </c>
      <c r="C318" s="15" t="s">
        <v>211</v>
      </c>
      <c r="D318" s="16" t="s">
        <v>212</v>
      </c>
      <c r="E318" s="17" t="s">
        <v>213</v>
      </c>
      <c r="F318" s="17">
        <v>114</v>
      </c>
      <c r="G318" s="17"/>
      <c r="H318" s="15" t="s">
        <v>28</v>
      </c>
      <c r="I318" s="15" t="s">
        <v>226</v>
      </c>
      <c r="J318" s="18">
        <v>0.100104166666667</v>
      </c>
      <c r="K318" s="101">
        <f t="shared" si="8"/>
        <v>0.100104166666667</v>
      </c>
      <c r="L318" s="19"/>
      <c r="M318" s="33"/>
      <c r="N318" s="28"/>
      <c r="O318" s="28"/>
      <c r="P318" s="28"/>
      <c r="Q318" s="27">
        <v>2</v>
      </c>
      <c r="R318" s="27"/>
      <c r="S318" s="28"/>
    </row>
    <row r="319" spans="1:19" s="20" customFormat="1" ht="15">
      <c r="A319" s="13">
        <v>16</v>
      </c>
      <c r="B319" s="14">
        <v>28</v>
      </c>
      <c r="C319" s="15" t="s">
        <v>76</v>
      </c>
      <c r="D319" s="16" t="s">
        <v>69</v>
      </c>
      <c r="E319" s="17" t="s">
        <v>54</v>
      </c>
      <c r="F319" s="17" t="s">
        <v>61</v>
      </c>
      <c r="G319" s="17"/>
      <c r="H319" s="15" t="s">
        <v>46</v>
      </c>
      <c r="I319" s="15" t="s">
        <v>226</v>
      </c>
      <c r="J319" s="18">
        <v>0.100104166666667</v>
      </c>
      <c r="K319" s="101">
        <f t="shared" si="8"/>
        <v>0.100104166666667</v>
      </c>
      <c r="L319" s="19"/>
      <c r="M319" s="33"/>
      <c r="N319" s="28"/>
      <c r="O319" s="28"/>
      <c r="P319" s="28"/>
      <c r="Q319" s="27">
        <v>1</v>
      </c>
      <c r="R319" s="27"/>
      <c r="S319" s="28"/>
    </row>
    <row r="320" spans="1:19" s="20" customFormat="1" ht="15">
      <c r="A320" s="13">
        <v>17</v>
      </c>
      <c r="B320" s="14">
        <v>22</v>
      </c>
      <c r="C320" s="15" t="s">
        <v>55</v>
      </c>
      <c r="D320" s="16" t="s">
        <v>63</v>
      </c>
      <c r="E320" s="17" t="s">
        <v>54</v>
      </c>
      <c r="F320" s="17" t="s">
        <v>56</v>
      </c>
      <c r="G320" s="17"/>
      <c r="H320" s="15" t="s">
        <v>46</v>
      </c>
      <c r="I320" s="15" t="s">
        <v>226</v>
      </c>
      <c r="J320" s="18">
        <v>0.100104166666667</v>
      </c>
      <c r="K320" s="101">
        <f t="shared" si="8"/>
        <v>0.100104166666667</v>
      </c>
      <c r="L320" s="19"/>
      <c r="N320" s="28"/>
      <c r="O320" s="28"/>
      <c r="P320" s="28"/>
      <c r="Q320" s="28"/>
      <c r="R320" s="28"/>
      <c r="S320" s="28"/>
    </row>
    <row r="321" spans="1:19" s="20" customFormat="1" ht="15">
      <c r="A321" s="13">
        <v>18</v>
      </c>
      <c r="B321" s="14">
        <v>154</v>
      </c>
      <c r="C321" s="15" t="s">
        <v>121</v>
      </c>
      <c r="D321" s="16" t="s">
        <v>143</v>
      </c>
      <c r="E321" s="17" t="s">
        <v>36</v>
      </c>
      <c r="F321" s="17">
        <v>17959</v>
      </c>
      <c r="G321" s="17"/>
      <c r="H321" s="15" t="s">
        <v>46</v>
      </c>
      <c r="I321" s="15" t="s">
        <v>222</v>
      </c>
      <c r="J321" s="18">
        <v>0.100104166666667</v>
      </c>
      <c r="K321" s="101">
        <f t="shared" si="8"/>
        <v>0.100104166666667</v>
      </c>
      <c r="L321" s="19"/>
      <c r="M321" s="33"/>
      <c r="N321" s="36"/>
      <c r="O321" s="28"/>
      <c r="P321" s="28"/>
      <c r="Q321" s="28"/>
      <c r="R321" s="28"/>
      <c r="S321" s="28"/>
    </row>
    <row r="322" spans="1:14" s="20" customFormat="1" ht="15">
      <c r="A322" s="13">
        <v>19</v>
      </c>
      <c r="B322" s="14">
        <v>156</v>
      </c>
      <c r="C322" s="15" t="s">
        <v>147</v>
      </c>
      <c r="D322" s="16" t="s">
        <v>148</v>
      </c>
      <c r="E322" s="17" t="s">
        <v>36</v>
      </c>
      <c r="F322" s="17">
        <v>18304</v>
      </c>
      <c r="G322" s="17"/>
      <c r="H322" s="15" t="s">
        <v>28</v>
      </c>
      <c r="I322" s="15" t="s">
        <v>222</v>
      </c>
      <c r="J322" s="18">
        <v>0.100104166666667</v>
      </c>
      <c r="K322" s="101">
        <f t="shared" si="8"/>
        <v>0.100104166666667</v>
      </c>
      <c r="L322" s="19"/>
      <c r="M322" s="33"/>
      <c r="N322" s="33"/>
    </row>
    <row r="323" spans="1:14" s="20" customFormat="1" ht="15">
      <c r="A323" s="13">
        <v>20</v>
      </c>
      <c r="B323" s="14">
        <v>1</v>
      </c>
      <c r="C323" s="15" t="s">
        <v>94</v>
      </c>
      <c r="D323" s="16" t="s">
        <v>155</v>
      </c>
      <c r="E323" s="17" t="s">
        <v>91</v>
      </c>
      <c r="F323" s="17">
        <v>18615</v>
      </c>
      <c r="G323" s="17"/>
      <c r="H323" s="15" t="s">
        <v>46</v>
      </c>
      <c r="I323" s="15" t="s">
        <v>228</v>
      </c>
      <c r="J323" s="18">
        <v>0.100104166666667</v>
      </c>
      <c r="K323" s="101">
        <f t="shared" si="8"/>
        <v>0.100104166666667</v>
      </c>
      <c r="L323" s="19"/>
      <c r="M323" s="33"/>
      <c r="N323" s="33"/>
    </row>
    <row r="324" spans="1:14" s="20" customFormat="1" ht="15">
      <c r="A324" s="13">
        <v>21</v>
      </c>
      <c r="B324" s="14">
        <v>54</v>
      </c>
      <c r="C324" s="15" t="s">
        <v>101</v>
      </c>
      <c r="D324" s="16" t="s">
        <v>102</v>
      </c>
      <c r="E324" s="17" t="s">
        <v>22</v>
      </c>
      <c r="F324" s="17">
        <v>13320</v>
      </c>
      <c r="G324" s="17"/>
      <c r="H324" s="15" t="s">
        <v>28</v>
      </c>
      <c r="I324" s="15" t="s">
        <v>225</v>
      </c>
      <c r="J324" s="18">
        <v>0.100104166666667</v>
      </c>
      <c r="K324" s="101">
        <f t="shared" si="8"/>
        <v>0.100104166666667</v>
      </c>
      <c r="L324" s="19"/>
      <c r="N324" s="33"/>
    </row>
    <row r="325" spans="1:14" s="20" customFormat="1" ht="15">
      <c r="A325" s="13">
        <v>22</v>
      </c>
      <c r="B325" s="14">
        <v>61</v>
      </c>
      <c r="C325" s="15" t="s">
        <v>207</v>
      </c>
      <c r="D325" s="16" t="s">
        <v>208</v>
      </c>
      <c r="E325" s="17" t="s">
        <v>209</v>
      </c>
      <c r="F325" s="99">
        <v>17476</v>
      </c>
      <c r="G325" s="99"/>
      <c r="H325" s="15" t="s">
        <v>28</v>
      </c>
      <c r="I325" s="15" t="s">
        <v>230</v>
      </c>
      <c r="J325" s="18">
        <v>0.100104166666667</v>
      </c>
      <c r="K325" s="101">
        <f t="shared" si="8"/>
        <v>0.100104166666667</v>
      </c>
      <c r="L325" s="19"/>
      <c r="M325" s="33"/>
      <c r="N325" s="33"/>
    </row>
    <row r="326" spans="1:14" s="20" customFormat="1" ht="15">
      <c r="A326" s="13">
        <v>23</v>
      </c>
      <c r="B326" s="14">
        <v>10</v>
      </c>
      <c r="C326" s="15" t="s">
        <v>197</v>
      </c>
      <c r="D326" s="16" t="s">
        <v>198</v>
      </c>
      <c r="E326" s="17" t="s">
        <v>199</v>
      </c>
      <c r="F326" s="99">
        <v>18735</v>
      </c>
      <c r="G326" s="99"/>
      <c r="H326" s="15" t="s">
        <v>28</v>
      </c>
      <c r="I326" s="15" t="s">
        <v>228</v>
      </c>
      <c r="J326" s="18">
        <v>0.100104166666667</v>
      </c>
      <c r="K326" s="101">
        <f t="shared" si="8"/>
        <v>0.100104166666667</v>
      </c>
      <c r="L326" s="19"/>
      <c r="M326" s="33"/>
      <c r="N326" s="33"/>
    </row>
    <row r="327" spans="1:14" s="20" customFormat="1" ht="15">
      <c r="A327" s="13">
        <v>24</v>
      </c>
      <c r="B327" s="14">
        <v>73</v>
      </c>
      <c r="C327" s="15" t="s">
        <v>151</v>
      </c>
      <c r="D327" s="16" t="s">
        <v>152</v>
      </c>
      <c r="E327" s="17" t="s">
        <v>146</v>
      </c>
      <c r="F327" s="17">
        <v>18379</v>
      </c>
      <c r="G327" s="17"/>
      <c r="H327" s="15" t="s">
        <v>28</v>
      </c>
      <c r="I327" s="15" t="s">
        <v>223</v>
      </c>
      <c r="J327" s="18">
        <v>0.100104166666667</v>
      </c>
      <c r="K327" s="101">
        <f t="shared" si="8"/>
        <v>0.100104166666667</v>
      </c>
      <c r="L327" s="19"/>
      <c r="M327" s="33"/>
      <c r="N327" s="33"/>
    </row>
    <row r="328" spans="1:14" s="20" customFormat="1" ht="15">
      <c r="A328" s="13">
        <v>25</v>
      </c>
      <c r="B328" s="14">
        <v>111</v>
      </c>
      <c r="C328" s="15" t="s">
        <v>166</v>
      </c>
      <c r="D328" s="16" t="s">
        <v>167</v>
      </c>
      <c r="E328" s="17" t="s">
        <v>168</v>
      </c>
      <c r="F328" s="17">
        <v>5352</v>
      </c>
      <c r="G328" s="17"/>
      <c r="H328" s="15" t="s">
        <v>46</v>
      </c>
      <c r="I328" s="15" t="s">
        <v>230</v>
      </c>
      <c r="J328" s="18">
        <v>0.100104166666667</v>
      </c>
      <c r="K328" s="101">
        <f t="shared" si="8"/>
        <v>0.100104166666667</v>
      </c>
      <c r="L328" s="19"/>
      <c r="M328" s="33"/>
      <c r="N328" s="33"/>
    </row>
    <row r="329" spans="1:14" s="20" customFormat="1" ht="15">
      <c r="A329" s="13">
        <v>26</v>
      </c>
      <c r="B329" s="14">
        <v>29</v>
      </c>
      <c r="C329" s="15" t="s">
        <v>77</v>
      </c>
      <c r="D329" s="16" t="s">
        <v>70</v>
      </c>
      <c r="E329" s="17" t="s">
        <v>54</v>
      </c>
      <c r="F329" s="17" t="s">
        <v>62</v>
      </c>
      <c r="G329" s="17"/>
      <c r="H329" s="15" t="s">
        <v>46</v>
      </c>
      <c r="I329" s="15" t="s">
        <v>226</v>
      </c>
      <c r="J329" s="18">
        <v>0.10107638888888888</v>
      </c>
      <c r="K329" s="101">
        <f t="shared" si="8"/>
        <v>0.10107638888888888</v>
      </c>
      <c r="L329" s="19"/>
      <c r="M329" s="33"/>
      <c r="N329" s="33"/>
    </row>
    <row r="330" spans="1:14" s="20" customFormat="1" ht="15">
      <c r="A330" s="13">
        <v>27</v>
      </c>
      <c r="B330" s="14">
        <v>92</v>
      </c>
      <c r="C330" s="15" t="s">
        <v>183</v>
      </c>
      <c r="D330" s="16" t="s">
        <v>184</v>
      </c>
      <c r="E330" s="17" t="s">
        <v>83</v>
      </c>
      <c r="F330" s="17">
        <v>9910</v>
      </c>
      <c r="G330" s="17"/>
      <c r="H330" s="15" t="s">
        <v>46</v>
      </c>
      <c r="I330" s="15" t="s">
        <v>229</v>
      </c>
      <c r="J330" s="18">
        <v>0.10107638888888888</v>
      </c>
      <c r="K330" s="101">
        <f t="shared" si="8"/>
        <v>0.10107638888888888</v>
      </c>
      <c r="L330" s="19"/>
      <c r="N330" s="33"/>
    </row>
    <row r="331" spans="1:14" s="20" customFormat="1" ht="15">
      <c r="A331" s="13">
        <v>28</v>
      </c>
      <c r="B331" s="14">
        <v>171</v>
      </c>
      <c r="C331" s="15" t="s">
        <v>34</v>
      </c>
      <c r="D331" s="16" t="s">
        <v>35</v>
      </c>
      <c r="E331" s="17" t="s">
        <v>25</v>
      </c>
      <c r="F331" s="17">
        <v>11976</v>
      </c>
      <c r="G331" s="17"/>
      <c r="H331" s="15" t="s">
        <v>46</v>
      </c>
      <c r="I331" s="15" t="s">
        <v>223</v>
      </c>
      <c r="J331" s="18">
        <v>0.10107638888888888</v>
      </c>
      <c r="K331" s="101">
        <f t="shared" si="8"/>
        <v>0.10107638888888888</v>
      </c>
      <c r="L331" s="19"/>
      <c r="M331" s="33"/>
      <c r="N331" s="33"/>
    </row>
    <row r="332" spans="1:14" s="20" customFormat="1" ht="15">
      <c r="A332" s="13">
        <v>29</v>
      </c>
      <c r="B332" s="14">
        <v>124</v>
      </c>
      <c r="C332" s="15" t="s">
        <v>116</v>
      </c>
      <c r="D332" s="16" t="s">
        <v>117</v>
      </c>
      <c r="E332" s="17" t="s">
        <v>118</v>
      </c>
      <c r="F332" s="17">
        <v>15508</v>
      </c>
      <c r="G332" s="17"/>
      <c r="H332" s="15" t="s">
        <v>28</v>
      </c>
      <c r="I332" s="15" t="s">
        <v>221</v>
      </c>
      <c r="J332" s="18">
        <v>0.10114583333333334</v>
      </c>
      <c r="K332" s="101">
        <f t="shared" si="8"/>
        <v>0.10114583333333334</v>
      </c>
      <c r="L332" s="19"/>
      <c r="M332" s="33"/>
      <c r="N332" s="33"/>
    </row>
    <row r="333" spans="1:14" s="20" customFormat="1" ht="15">
      <c r="A333" s="13">
        <v>30</v>
      </c>
      <c r="B333" s="14">
        <v>81</v>
      </c>
      <c r="C333" s="15" t="s">
        <v>94</v>
      </c>
      <c r="D333" s="16" t="s">
        <v>95</v>
      </c>
      <c r="E333" s="17" t="s">
        <v>96</v>
      </c>
      <c r="F333" s="17">
        <v>12950</v>
      </c>
      <c r="G333" s="17"/>
      <c r="H333" s="15" t="s">
        <v>46</v>
      </c>
      <c r="I333" s="15" t="s">
        <v>230</v>
      </c>
      <c r="J333" s="18">
        <v>0.1013425925925926</v>
      </c>
      <c r="K333" s="101">
        <f t="shared" si="8"/>
        <v>0.1013425925925926</v>
      </c>
      <c r="L333" s="19"/>
      <c r="M333" s="33"/>
      <c r="N333" s="33"/>
    </row>
    <row r="334" spans="1:14" s="20" customFormat="1" ht="15">
      <c r="A334" s="13">
        <v>31</v>
      </c>
      <c r="B334" s="14">
        <v>71</v>
      </c>
      <c r="C334" s="15" t="s">
        <v>156</v>
      </c>
      <c r="D334" s="16" t="s">
        <v>157</v>
      </c>
      <c r="E334" s="17" t="s">
        <v>146</v>
      </c>
      <c r="F334" s="17">
        <v>19040</v>
      </c>
      <c r="G334" s="17"/>
      <c r="H334" s="15" t="s">
        <v>46</v>
      </c>
      <c r="I334" s="15" t="s">
        <v>223</v>
      </c>
      <c r="J334" s="18">
        <v>0.1013888888888889</v>
      </c>
      <c r="K334" s="101">
        <f t="shared" si="8"/>
        <v>0.1013888888888889</v>
      </c>
      <c r="L334" s="19"/>
      <c r="M334" s="33"/>
      <c r="N334" s="33"/>
    </row>
    <row r="335" spans="1:14" s="20" customFormat="1" ht="15">
      <c r="A335" s="13">
        <v>32</v>
      </c>
      <c r="B335" s="14">
        <v>24</v>
      </c>
      <c r="C335" s="15" t="s">
        <v>72</v>
      </c>
      <c r="D335" s="16" t="s">
        <v>65</v>
      </c>
      <c r="E335" s="17" t="s">
        <v>54</v>
      </c>
      <c r="F335" s="17" t="s">
        <v>58</v>
      </c>
      <c r="G335" s="17"/>
      <c r="H335" s="15" t="s">
        <v>46</v>
      </c>
      <c r="I335" s="15" t="s">
        <v>226</v>
      </c>
      <c r="J335" s="18">
        <v>0.10143518518518518</v>
      </c>
      <c r="K335" s="101">
        <f t="shared" si="8"/>
        <v>0.10143518518518518</v>
      </c>
      <c r="L335" s="19"/>
      <c r="N335" s="33"/>
    </row>
    <row r="336" spans="1:14" s="20" customFormat="1" ht="15">
      <c r="A336" s="13">
        <v>33</v>
      </c>
      <c r="B336" s="14">
        <v>72</v>
      </c>
      <c r="C336" s="15" t="s">
        <v>144</v>
      </c>
      <c r="D336" s="16" t="s">
        <v>145</v>
      </c>
      <c r="E336" s="17" t="s">
        <v>146</v>
      </c>
      <c r="F336" s="17">
        <v>18044</v>
      </c>
      <c r="G336" s="17"/>
      <c r="H336" s="15" t="s">
        <v>46</v>
      </c>
      <c r="I336" s="15" t="s">
        <v>223</v>
      </c>
      <c r="J336" s="18">
        <v>0.10201388888888889</v>
      </c>
      <c r="K336" s="101">
        <f t="shared" si="8"/>
        <v>0.10201388888888889</v>
      </c>
      <c r="L336" s="19"/>
      <c r="M336" s="33"/>
      <c r="N336" s="33"/>
    </row>
    <row r="337" spans="1:14" s="20" customFormat="1" ht="15">
      <c r="A337" s="13">
        <v>34</v>
      </c>
      <c r="B337" s="14">
        <v>132</v>
      </c>
      <c r="C337" s="15" t="s">
        <v>176</v>
      </c>
      <c r="D337" s="16" t="s">
        <v>177</v>
      </c>
      <c r="E337" s="17" t="s">
        <v>141</v>
      </c>
      <c r="F337" s="17">
        <v>8279</v>
      </c>
      <c r="G337" s="17"/>
      <c r="H337" s="15" t="s">
        <v>46</v>
      </c>
      <c r="I337" s="15" t="s">
        <v>221</v>
      </c>
      <c r="J337" s="18">
        <v>0.10201388888888889</v>
      </c>
      <c r="K337" s="101">
        <f t="shared" si="8"/>
        <v>0.10201388888888889</v>
      </c>
      <c r="L337" s="19"/>
      <c r="M337" s="33"/>
      <c r="N337" s="33"/>
    </row>
    <row r="338" spans="1:14" s="20" customFormat="1" ht="15">
      <c r="A338" s="13">
        <v>35</v>
      </c>
      <c r="B338" s="14">
        <v>153</v>
      </c>
      <c r="C338" s="15" t="s">
        <v>99</v>
      </c>
      <c r="D338" s="16" t="s">
        <v>100</v>
      </c>
      <c r="E338" s="17" t="s">
        <v>36</v>
      </c>
      <c r="F338" s="17">
        <v>13192</v>
      </c>
      <c r="G338" s="17"/>
      <c r="H338" s="15" t="s">
        <v>46</v>
      </c>
      <c r="I338" s="15" t="s">
        <v>222</v>
      </c>
      <c r="J338" s="18">
        <v>0.10201388888888889</v>
      </c>
      <c r="K338" s="101">
        <f t="shared" si="8"/>
        <v>0.10201388888888889</v>
      </c>
      <c r="L338" s="19"/>
      <c r="M338" s="33"/>
      <c r="N338" s="33"/>
    </row>
    <row r="339" spans="1:14" s="20" customFormat="1" ht="15">
      <c r="A339" s="13">
        <v>36</v>
      </c>
      <c r="B339" s="14">
        <v>94</v>
      </c>
      <c r="C339" s="15" t="s">
        <v>149</v>
      </c>
      <c r="D339" s="16" t="s">
        <v>150</v>
      </c>
      <c r="E339" s="17" t="s">
        <v>83</v>
      </c>
      <c r="F339" s="17">
        <v>18360</v>
      </c>
      <c r="G339" s="17"/>
      <c r="H339" s="15" t="s">
        <v>46</v>
      </c>
      <c r="I339" s="15" t="s">
        <v>229</v>
      </c>
      <c r="J339" s="18">
        <v>0.10224537037037036</v>
      </c>
      <c r="K339" s="101">
        <f t="shared" si="8"/>
        <v>0.10224537037037036</v>
      </c>
      <c r="L339" s="19"/>
      <c r="M339" s="33"/>
      <c r="N339" s="33"/>
    </row>
    <row r="340" spans="1:14" s="20" customFormat="1" ht="15">
      <c r="A340" s="13">
        <v>37</v>
      </c>
      <c r="B340" s="14">
        <v>157</v>
      </c>
      <c r="C340" s="15" t="s">
        <v>105</v>
      </c>
      <c r="D340" s="16" t="s">
        <v>106</v>
      </c>
      <c r="E340" s="17" t="s">
        <v>36</v>
      </c>
      <c r="F340" s="17">
        <v>13538</v>
      </c>
      <c r="G340" s="17"/>
      <c r="H340" s="15" t="s">
        <v>28</v>
      </c>
      <c r="I340" s="15" t="s">
        <v>222</v>
      </c>
      <c r="J340" s="18">
        <v>0.10261574074074074</v>
      </c>
      <c r="K340" s="101">
        <f t="shared" si="8"/>
        <v>0.10261574074074074</v>
      </c>
      <c r="L340" s="19"/>
      <c r="M340" s="33"/>
      <c r="N340" s="33"/>
    </row>
    <row r="341" spans="1:14" s="20" customFormat="1" ht="15">
      <c r="A341" s="13">
        <v>38</v>
      </c>
      <c r="B341" s="14">
        <v>13</v>
      </c>
      <c r="C341" s="15" t="s">
        <v>49</v>
      </c>
      <c r="D341" s="16" t="s">
        <v>78</v>
      </c>
      <c r="E341" s="17" t="s">
        <v>39</v>
      </c>
      <c r="F341" s="17">
        <v>93752</v>
      </c>
      <c r="G341" s="17"/>
      <c r="H341" s="15" t="s">
        <v>46</v>
      </c>
      <c r="I341" s="15" t="s">
        <v>227</v>
      </c>
      <c r="J341" s="18">
        <v>0.10261574074074074</v>
      </c>
      <c r="K341" s="101">
        <f t="shared" si="8"/>
        <v>0.10261574074074074</v>
      </c>
      <c r="L341" s="19"/>
      <c r="N341" s="33"/>
    </row>
    <row r="342" spans="1:14" s="20" customFormat="1" ht="15">
      <c r="A342" s="13">
        <v>39</v>
      </c>
      <c r="B342" s="14">
        <v>16</v>
      </c>
      <c r="C342" s="15" t="s">
        <v>196</v>
      </c>
      <c r="D342" s="16" t="s">
        <v>195</v>
      </c>
      <c r="E342" s="17" t="s">
        <v>39</v>
      </c>
      <c r="F342" s="17">
        <v>150784</v>
      </c>
      <c r="G342" s="17"/>
      <c r="H342" s="15" t="s">
        <v>28</v>
      </c>
      <c r="I342" s="15" t="s">
        <v>227</v>
      </c>
      <c r="J342" s="18">
        <v>0.1033912037037037</v>
      </c>
      <c r="K342" s="101">
        <f t="shared" si="8"/>
        <v>0.1033912037037037</v>
      </c>
      <c r="L342" s="19"/>
      <c r="M342" s="33"/>
      <c r="N342" s="33"/>
    </row>
    <row r="343" spans="1:14" s="20" customFormat="1" ht="15">
      <c r="A343" s="13">
        <v>40</v>
      </c>
      <c r="B343" s="14">
        <v>74</v>
      </c>
      <c r="C343" s="15" t="s">
        <v>162</v>
      </c>
      <c r="D343" s="16" t="s">
        <v>163</v>
      </c>
      <c r="E343" s="17" t="s">
        <v>146</v>
      </c>
      <c r="F343" s="17">
        <v>3706</v>
      </c>
      <c r="G343" s="17"/>
      <c r="H343" s="15" t="s">
        <v>28</v>
      </c>
      <c r="I343" s="15" t="s">
        <v>223</v>
      </c>
      <c r="J343" s="18">
        <v>0.1033912037037037</v>
      </c>
      <c r="K343" s="101">
        <f t="shared" si="8"/>
        <v>0.1033912037037037</v>
      </c>
      <c r="L343" s="19"/>
      <c r="M343" s="33"/>
      <c r="N343" s="33"/>
    </row>
    <row r="344" spans="1:14" s="20" customFormat="1" ht="15">
      <c r="A344" s="13">
        <v>41</v>
      </c>
      <c r="B344" s="14">
        <v>122</v>
      </c>
      <c r="C344" s="15" t="s">
        <v>158</v>
      </c>
      <c r="D344" s="16" t="s">
        <v>159</v>
      </c>
      <c r="E344" s="17" t="s">
        <v>118</v>
      </c>
      <c r="F344" s="17">
        <v>19052</v>
      </c>
      <c r="G344" s="17"/>
      <c r="H344" s="15" t="s">
        <v>46</v>
      </c>
      <c r="I344" s="15" t="s">
        <v>221</v>
      </c>
      <c r="J344" s="18">
        <v>0.1033912037037037</v>
      </c>
      <c r="K344" s="101">
        <f t="shared" si="8"/>
        <v>0.1033912037037037</v>
      </c>
      <c r="L344" s="19"/>
      <c r="N344" s="33"/>
    </row>
    <row r="345" spans="1:14" s="20" customFormat="1" ht="15">
      <c r="A345" s="13">
        <v>42</v>
      </c>
      <c r="B345" s="14">
        <v>27</v>
      </c>
      <c r="C345" s="15" t="s">
        <v>75</v>
      </c>
      <c r="D345" s="16" t="s">
        <v>68</v>
      </c>
      <c r="E345" s="17" t="s">
        <v>54</v>
      </c>
      <c r="F345" s="17" t="s">
        <v>59</v>
      </c>
      <c r="G345" s="17"/>
      <c r="H345" s="15" t="s">
        <v>46</v>
      </c>
      <c r="I345" s="15" t="s">
        <v>226</v>
      </c>
      <c r="J345" s="18">
        <v>0.1037037037037037</v>
      </c>
      <c r="K345" s="101">
        <f t="shared" si="8"/>
        <v>0.1037037037037037</v>
      </c>
      <c r="L345" s="19"/>
      <c r="M345" s="33"/>
      <c r="N345" s="33"/>
    </row>
    <row r="346" spans="1:14" s="20" customFormat="1" ht="15">
      <c r="A346" s="13">
        <v>43</v>
      </c>
      <c r="B346" s="14">
        <v>46</v>
      </c>
      <c r="C346" s="15" t="s">
        <v>85</v>
      </c>
      <c r="D346" s="16" t="s">
        <v>86</v>
      </c>
      <c r="E346" s="17" t="s">
        <v>26</v>
      </c>
      <c r="F346" s="17">
        <v>12006</v>
      </c>
      <c r="G346" s="17"/>
      <c r="H346" s="15" t="s">
        <v>46</v>
      </c>
      <c r="I346" s="15" t="s">
        <v>224</v>
      </c>
      <c r="J346" s="18">
        <v>0.1046875</v>
      </c>
      <c r="K346" s="101">
        <f t="shared" si="8"/>
        <v>0.1046875</v>
      </c>
      <c r="L346" s="19"/>
      <c r="M346" s="33"/>
      <c r="N346" s="33"/>
    </row>
    <row r="347" spans="1:14" s="20" customFormat="1" ht="15">
      <c r="A347" s="13">
        <v>44</v>
      </c>
      <c r="B347" s="14">
        <v>11</v>
      </c>
      <c r="C347" s="15" t="s">
        <v>42</v>
      </c>
      <c r="D347" s="16" t="s">
        <v>43</v>
      </c>
      <c r="E347" s="17" t="s">
        <v>39</v>
      </c>
      <c r="F347" s="17">
        <v>62012</v>
      </c>
      <c r="G347" s="17"/>
      <c r="H347" s="15" t="s">
        <v>46</v>
      </c>
      <c r="I347" s="15" t="s">
        <v>227</v>
      </c>
      <c r="J347" s="18">
        <v>0.1046875</v>
      </c>
      <c r="K347" s="101">
        <f t="shared" si="8"/>
        <v>0.1046875</v>
      </c>
      <c r="L347" s="19"/>
      <c r="M347" s="33"/>
      <c r="N347" s="33"/>
    </row>
    <row r="348" spans="1:14" s="20" customFormat="1" ht="15">
      <c r="A348" s="13">
        <v>46</v>
      </c>
      <c r="B348" s="14">
        <v>25</v>
      </c>
      <c r="C348" s="15" t="s">
        <v>73</v>
      </c>
      <c r="D348" s="16" t="s">
        <v>66</v>
      </c>
      <c r="E348" s="17" t="s">
        <v>54</v>
      </c>
      <c r="F348" s="17" t="s">
        <v>59</v>
      </c>
      <c r="G348" s="17"/>
      <c r="H348" s="15" t="s">
        <v>46</v>
      </c>
      <c r="I348" s="15" t="s">
        <v>226</v>
      </c>
      <c r="J348" s="18">
        <v>0.1046875</v>
      </c>
      <c r="K348" s="101">
        <f t="shared" si="8"/>
        <v>0.1046875</v>
      </c>
      <c r="L348" s="19"/>
      <c r="M348" s="33"/>
      <c r="N348" s="33"/>
    </row>
    <row r="349" spans="1:14" s="20" customFormat="1" ht="15">
      <c r="A349" s="13">
        <v>47</v>
      </c>
      <c r="B349" s="14">
        <v>133</v>
      </c>
      <c r="C349" s="15" t="s">
        <v>92</v>
      </c>
      <c r="D349" s="16" t="s">
        <v>93</v>
      </c>
      <c r="E349" s="17" t="s">
        <v>33</v>
      </c>
      <c r="F349" s="17">
        <v>12896</v>
      </c>
      <c r="G349" s="17"/>
      <c r="H349" s="15" t="s">
        <v>28</v>
      </c>
      <c r="I349" s="15" t="s">
        <v>221</v>
      </c>
      <c r="J349" s="18">
        <v>0.1046875</v>
      </c>
      <c r="K349" s="101">
        <f t="shared" si="8"/>
        <v>0.1046875</v>
      </c>
      <c r="L349" s="19"/>
      <c r="M349" s="33"/>
      <c r="N349" s="33"/>
    </row>
    <row r="350" spans="1:14" s="20" customFormat="1" ht="15">
      <c r="A350" s="13">
        <v>48</v>
      </c>
      <c r="B350" s="14">
        <v>26</v>
      </c>
      <c r="C350" s="15" t="s">
        <v>74</v>
      </c>
      <c r="D350" s="16" t="s">
        <v>67</v>
      </c>
      <c r="E350" s="17" t="s">
        <v>54</v>
      </c>
      <c r="F350" s="17" t="s">
        <v>60</v>
      </c>
      <c r="G350" s="17"/>
      <c r="H350" s="15" t="s">
        <v>46</v>
      </c>
      <c r="I350" s="15" t="s">
        <v>226</v>
      </c>
      <c r="J350" s="18">
        <v>0.1046875</v>
      </c>
      <c r="K350" s="101">
        <f t="shared" si="8"/>
        <v>0.1046875</v>
      </c>
      <c r="L350" s="19"/>
      <c r="M350" s="33"/>
      <c r="N350" s="33"/>
    </row>
    <row r="351" spans="1:14" s="20" customFormat="1" ht="15">
      <c r="A351" s="13">
        <v>49</v>
      </c>
      <c r="B351" s="14">
        <v>15</v>
      </c>
      <c r="C351" s="15" t="s">
        <v>79</v>
      </c>
      <c r="D351" s="16" t="s">
        <v>80</v>
      </c>
      <c r="E351" s="17" t="s">
        <v>39</v>
      </c>
      <c r="F351" s="17">
        <v>62374</v>
      </c>
      <c r="G351" s="17"/>
      <c r="H351" s="15" t="s">
        <v>27</v>
      </c>
      <c r="I351" s="15" t="s">
        <v>227</v>
      </c>
      <c r="J351" s="18">
        <v>0.1046875</v>
      </c>
      <c r="K351" s="101">
        <f t="shared" si="8"/>
        <v>0.1046875</v>
      </c>
      <c r="L351" s="19"/>
      <c r="M351" s="33"/>
      <c r="N351" s="33"/>
    </row>
    <row r="352" spans="1:14" s="20" customFormat="1" ht="15">
      <c r="A352" s="13">
        <v>50</v>
      </c>
      <c r="B352" s="14">
        <v>161</v>
      </c>
      <c r="C352" s="15" t="s">
        <v>180</v>
      </c>
      <c r="D352" s="16" t="s">
        <v>181</v>
      </c>
      <c r="E352" s="17" t="s">
        <v>182</v>
      </c>
      <c r="F352" s="17">
        <v>9611</v>
      </c>
      <c r="G352" s="17"/>
      <c r="H352" s="15" t="s">
        <v>28</v>
      </c>
      <c r="I352" s="15" t="s">
        <v>230</v>
      </c>
      <c r="J352" s="18">
        <v>0.10479166666666667</v>
      </c>
      <c r="K352" s="101">
        <f t="shared" si="8"/>
        <v>0.10479166666666667</v>
      </c>
      <c r="L352" s="19"/>
      <c r="M352" s="33"/>
      <c r="N352" s="33"/>
    </row>
    <row r="353" spans="1:14" s="20" customFormat="1" ht="15">
      <c r="A353" s="13">
        <v>51</v>
      </c>
      <c r="B353" s="14">
        <v>44</v>
      </c>
      <c r="C353" s="15" t="s">
        <v>114</v>
      </c>
      <c r="D353" s="16" t="s">
        <v>115</v>
      </c>
      <c r="E353" s="17" t="s">
        <v>26</v>
      </c>
      <c r="F353" s="17">
        <v>15228</v>
      </c>
      <c r="G353" s="17"/>
      <c r="H353" s="15" t="s">
        <v>28</v>
      </c>
      <c r="I353" s="15" t="s">
        <v>224</v>
      </c>
      <c r="J353" s="18">
        <v>0.10533564814814815</v>
      </c>
      <c r="K353" s="101">
        <f t="shared" si="8"/>
        <v>0.10533564814814815</v>
      </c>
      <c r="L353" s="19"/>
      <c r="M353" s="33"/>
      <c r="N353" s="33"/>
    </row>
    <row r="354" spans="1:14" s="20" customFormat="1" ht="15">
      <c r="A354" s="13">
        <v>52</v>
      </c>
      <c r="B354" s="14">
        <v>31</v>
      </c>
      <c r="C354" s="15" t="s">
        <v>122</v>
      </c>
      <c r="D354" s="16" t="s">
        <v>123</v>
      </c>
      <c r="E354" s="17" t="s">
        <v>84</v>
      </c>
      <c r="F354" s="17">
        <v>16602</v>
      </c>
      <c r="G354" s="17"/>
      <c r="H354" s="15" t="s">
        <v>46</v>
      </c>
      <c r="I354" s="15" t="s">
        <v>224</v>
      </c>
      <c r="J354" s="18">
        <v>0.10648148148148147</v>
      </c>
      <c r="K354" s="101">
        <f t="shared" si="8"/>
        <v>0.10648148148148147</v>
      </c>
      <c r="L354" s="19"/>
      <c r="M354" s="33"/>
      <c r="N354" s="33"/>
    </row>
    <row r="355" spans="1:14" s="20" customFormat="1" ht="15">
      <c r="A355" s="13">
        <v>53</v>
      </c>
      <c r="B355" s="14">
        <v>45</v>
      </c>
      <c r="C355" s="15" t="s">
        <v>137</v>
      </c>
      <c r="D355" s="16" t="s">
        <v>138</v>
      </c>
      <c r="E355" s="17" t="s">
        <v>26</v>
      </c>
      <c r="F355" s="17">
        <v>17773</v>
      </c>
      <c r="G355" s="17"/>
      <c r="H355" s="15" t="s">
        <v>46</v>
      </c>
      <c r="I355" s="15" t="s">
        <v>224</v>
      </c>
      <c r="J355" s="18">
        <v>0.10822916666666667</v>
      </c>
      <c r="K355" s="101">
        <f t="shared" si="8"/>
        <v>0.10822916666666667</v>
      </c>
      <c r="L355" s="19"/>
      <c r="M355" s="33"/>
      <c r="N355" s="33"/>
    </row>
    <row r="356" spans="1:14" s="20" customFormat="1" ht="15">
      <c r="A356" s="13">
        <v>54</v>
      </c>
      <c r="B356" s="14">
        <v>41</v>
      </c>
      <c r="C356" s="15" t="s">
        <v>135</v>
      </c>
      <c r="D356" s="16" t="s">
        <v>136</v>
      </c>
      <c r="E356" s="17" t="s">
        <v>26</v>
      </c>
      <c r="F356" s="17">
        <v>17641</v>
      </c>
      <c r="G356" s="17"/>
      <c r="H356" s="15" t="s">
        <v>28</v>
      </c>
      <c r="I356" s="15" t="s">
        <v>224</v>
      </c>
      <c r="J356" s="18">
        <v>0.10822916666666667</v>
      </c>
      <c r="K356" s="101">
        <f t="shared" si="8"/>
        <v>0.10822916666666667</v>
      </c>
      <c r="L356" s="19"/>
      <c r="N356" s="33"/>
    </row>
    <row r="357" spans="1:14" s="20" customFormat="1" ht="15">
      <c r="A357" s="13">
        <v>55</v>
      </c>
      <c r="B357" s="14">
        <v>56</v>
      </c>
      <c r="C357" s="15" t="s">
        <v>201</v>
      </c>
      <c r="D357" s="16" t="s">
        <v>202</v>
      </c>
      <c r="E357" s="17" t="s">
        <v>22</v>
      </c>
      <c r="F357" s="99">
        <v>7217</v>
      </c>
      <c r="G357" s="99"/>
      <c r="H357" s="15" t="s">
        <v>46</v>
      </c>
      <c r="I357" s="15" t="s">
        <v>225</v>
      </c>
      <c r="J357" s="18">
        <v>0.10822916666666667</v>
      </c>
      <c r="K357" s="101">
        <f t="shared" si="8"/>
        <v>0.10822916666666667</v>
      </c>
      <c r="L357" s="19"/>
      <c r="M357" s="33"/>
      <c r="N357" s="33"/>
    </row>
    <row r="358" spans="1:14" s="20" customFormat="1" ht="15">
      <c r="A358" s="13">
        <v>56</v>
      </c>
      <c r="B358" s="14">
        <v>9</v>
      </c>
      <c r="C358" s="15" t="s">
        <v>173</v>
      </c>
      <c r="D358" s="16" t="s">
        <v>174</v>
      </c>
      <c r="E358" s="17" t="s">
        <v>175</v>
      </c>
      <c r="F358" s="17">
        <v>7414</v>
      </c>
      <c r="G358" s="17"/>
      <c r="H358" s="15" t="s">
        <v>28</v>
      </c>
      <c r="I358" s="15" t="s">
        <v>228</v>
      </c>
      <c r="J358" s="18">
        <v>0.10829861111111111</v>
      </c>
      <c r="K358" s="101">
        <f t="shared" si="8"/>
        <v>0.10829861111111111</v>
      </c>
      <c r="L358" s="19"/>
      <c r="M358" s="33"/>
      <c r="N358" s="33"/>
    </row>
    <row r="359" spans="1:14" s="20" customFormat="1" ht="15">
      <c r="A359" s="13">
        <v>57</v>
      </c>
      <c r="B359" s="14">
        <v>173</v>
      </c>
      <c r="C359" s="15" t="s">
        <v>110</v>
      </c>
      <c r="D359" s="16" t="s">
        <v>111</v>
      </c>
      <c r="E359" s="17" t="s">
        <v>25</v>
      </c>
      <c r="F359" s="17">
        <v>13882</v>
      </c>
      <c r="G359" s="17"/>
      <c r="H359" s="15" t="s">
        <v>46</v>
      </c>
      <c r="I359" s="15" t="s">
        <v>223</v>
      </c>
      <c r="J359" s="18">
        <v>0.11341435185185185</v>
      </c>
      <c r="K359" s="101">
        <f t="shared" si="8"/>
        <v>0.11341435185185185</v>
      </c>
      <c r="L359" s="19"/>
      <c r="M359" s="33"/>
      <c r="N359" s="33"/>
    </row>
    <row r="360" spans="1:14" s="20" customFormat="1" ht="15">
      <c r="A360" s="13">
        <v>58</v>
      </c>
      <c r="B360" s="14">
        <v>12</v>
      </c>
      <c r="C360" s="15" t="s">
        <v>40</v>
      </c>
      <c r="D360" s="16" t="s">
        <v>41</v>
      </c>
      <c r="E360" s="17" t="s">
        <v>39</v>
      </c>
      <c r="F360" s="17">
        <v>61924</v>
      </c>
      <c r="G360" s="17"/>
      <c r="H360" s="15" t="s">
        <v>28</v>
      </c>
      <c r="I360" s="15" t="s">
        <v>227</v>
      </c>
      <c r="J360" s="18">
        <v>0.11341435185185185</v>
      </c>
      <c r="K360" s="101">
        <f t="shared" si="8"/>
        <v>0.11341435185185185</v>
      </c>
      <c r="L360" s="19"/>
      <c r="M360" s="33"/>
      <c r="N360" s="33"/>
    </row>
    <row r="361" spans="1:14" s="20" customFormat="1" ht="15">
      <c r="A361" s="13">
        <v>59</v>
      </c>
      <c r="B361" s="14">
        <v>158</v>
      </c>
      <c r="C361" s="15" t="s">
        <v>37</v>
      </c>
      <c r="D361" s="16" t="s">
        <v>38</v>
      </c>
      <c r="E361" s="17" t="s">
        <v>36</v>
      </c>
      <c r="F361" s="17">
        <v>14769</v>
      </c>
      <c r="G361" s="17"/>
      <c r="H361" s="15" t="s">
        <v>28</v>
      </c>
      <c r="I361" s="15" t="s">
        <v>222</v>
      </c>
      <c r="J361" s="18">
        <v>0.11726851851851851</v>
      </c>
      <c r="K361" s="101">
        <f t="shared" si="8"/>
        <v>0.11726851851851851</v>
      </c>
      <c r="L361" s="19"/>
      <c r="M361" s="33"/>
      <c r="N361" s="33"/>
    </row>
    <row r="362" spans="1:14" s="20" customFormat="1" ht="15">
      <c r="A362" s="13">
        <v>60</v>
      </c>
      <c r="B362" s="14">
        <v>2</v>
      </c>
      <c r="C362" s="15" t="s">
        <v>89</v>
      </c>
      <c r="D362" s="16" t="s">
        <v>90</v>
      </c>
      <c r="E362" s="17" t="s">
        <v>91</v>
      </c>
      <c r="F362" s="17">
        <v>12832</v>
      </c>
      <c r="G362" s="17"/>
      <c r="H362" s="15" t="s">
        <v>46</v>
      </c>
      <c r="I362" s="15" t="s">
        <v>228</v>
      </c>
      <c r="J362" s="18">
        <v>0.11788194444444444</v>
      </c>
      <c r="K362" s="101">
        <f t="shared" si="8"/>
        <v>0.11788194444444444</v>
      </c>
      <c r="L362" s="19"/>
      <c r="M362" s="33"/>
      <c r="N362" s="33"/>
    </row>
    <row r="363" spans="1:14" s="20" customFormat="1" ht="15">
      <c r="A363" s="13">
        <v>61</v>
      </c>
      <c r="B363" s="14">
        <v>152</v>
      </c>
      <c r="C363" s="15" t="s">
        <v>97</v>
      </c>
      <c r="D363" s="16" t="s">
        <v>98</v>
      </c>
      <c r="E363" s="17" t="s">
        <v>36</v>
      </c>
      <c r="F363" s="17">
        <v>12966</v>
      </c>
      <c r="G363" s="17"/>
      <c r="H363" s="15" t="s">
        <v>46</v>
      </c>
      <c r="I363" s="15" t="s">
        <v>222</v>
      </c>
      <c r="J363" s="18">
        <v>0.1190162037037037</v>
      </c>
      <c r="K363" s="101">
        <f t="shared" si="8"/>
        <v>0.1190162037037037</v>
      </c>
      <c r="L363" s="19"/>
      <c r="M363" s="33"/>
      <c r="N363" s="33"/>
    </row>
    <row r="364" spans="1:14" s="20" customFormat="1" ht="15">
      <c r="A364" s="13">
        <v>62</v>
      </c>
      <c r="B364" s="14">
        <v>91</v>
      </c>
      <c r="C364" s="15" t="s">
        <v>81</v>
      </c>
      <c r="D364" s="16" t="s">
        <v>82</v>
      </c>
      <c r="E364" s="17" t="s">
        <v>83</v>
      </c>
      <c r="F364" s="17">
        <v>10437</v>
      </c>
      <c r="G364" s="17"/>
      <c r="H364" s="15" t="s">
        <v>46</v>
      </c>
      <c r="I364" s="15" t="s">
        <v>229</v>
      </c>
      <c r="J364" s="18">
        <v>0.1198263888888889</v>
      </c>
      <c r="K364" s="101">
        <f t="shared" si="8"/>
        <v>0.1198263888888889</v>
      </c>
      <c r="L364" s="19"/>
      <c r="N364" s="33"/>
    </row>
    <row r="365" spans="1:14" s="20" customFormat="1" ht="15">
      <c r="A365" s="13">
        <v>63</v>
      </c>
      <c r="B365" s="14">
        <v>58</v>
      </c>
      <c r="C365" s="15" t="s">
        <v>119</v>
      </c>
      <c r="D365" s="16" t="s">
        <v>153</v>
      </c>
      <c r="E365" s="17" t="s">
        <v>154</v>
      </c>
      <c r="F365" s="17">
        <v>18595</v>
      </c>
      <c r="G365" s="17"/>
      <c r="H365" s="15" t="s">
        <v>28</v>
      </c>
      <c r="I365" s="15" t="s">
        <v>225</v>
      </c>
      <c r="J365" s="18">
        <v>0.1198263888888889</v>
      </c>
      <c r="K365" s="101">
        <f t="shared" si="8"/>
        <v>0.1198263888888889</v>
      </c>
      <c r="L365" s="19"/>
      <c r="M365" s="33"/>
      <c r="N365" s="33"/>
    </row>
    <row r="366" spans="1:14" s="20" customFormat="1" ht="15">
      <c r="A366" s="13">
        <v>64</v>
      </c>
      <c r="B366" s="14">
        <v>59</v>
      </c>
      <c r="C366" s="15" t="s">
        <v>107</v>
      </c>
      <c r="D366" s="16" t="s">
        <v>108</v>
      </c>
      <c r="E366" s="17" t="s">
        <v>109</v>
      </c>
      <c r="F366" s="17">
        <v>13591</v>
      </c>
      <c r="G366" s="17"/>
      <c r="H366" s="15" t="s">
        <v>28</v>
      </c>
      <c r="I366" s="15" t="s">
        <v>225</v>
      </c>
      <c r="J366" s="18">
        <v>0.12015046296296296</v>
      </c>
      <c r="K366" s="101">
        <f t="shared" si="8"/>
        <v>0.12015046296296296</v>
      </c>
      <c r="L366" s="19"/>
      <c r="M366" s="33"/>
      <c r="N366" s="33"/>
    </row>
    <row r="367" spans="1:14" s="20" customFormat="1" ht="15">
      <c r="A367" s="13">
        <v>65</v>
      </c>
      <c r="B367" s="14">
        <v>93</v>
      </c>
      <c r="C367" s="15" t="s">
        <v>87</v>
      </c>
      <c r="D367" s="16" t="s">
        <v>88</v>
      </c>
      <c r="E367" s="17" t="s">
        <v>83</v>
      </c>
      <c r="F367" s="17">
        <v>12753</v>
      </c>
      <c r="G367" s="17"/>
      <c r="H367" s="15" t="s">
        <v>28</v>
      </c>
      <c r="I367" s="15" t="s">
        <v>229</v>
      </c>
      <c r="J367" s="18">
        <v>0.1210648148148148</v>
      </c>
      <c r="K367" s="101">
        <f t="shared" si="8"/>
        <v>0.1210648148148148</v>
      </c>
      <c r="L367" s="19"/>
      <c r="M367" s="33"/>
      <c r="N367" s="33"/>
    </row>
    <row r="368" spans="1:14" s="20" customFormat="1" ht="15">
      <c r="A368" s="13"/>
      <c r="B368" s="14">
        <v>141</v>
      </c>
      <c r="C368" s="15" t="s">
        <v>142</v>
      </c>
      <c r="D368" s="16" t="s">
        <v>164</v>
      </c>
      <c r="E368" s="17" t="s">
        <v>165</v>
      </c>
      <c r="F368" s="17">
        <v>3818</v>
      </c>
      <c r="G368" s="17"/>
      <c r="H368" s="15" t="s">
        <v>46</v>
      </c>
      <c r="I368" s="15" t="s">
        <v>229</v>
      </c>
      <c r="J368" s="18" t="s">
        <v>236</v>
      </c>
      <c r="K368" s="101"/>
      <c r="L368" s="19"/>
      <c r="M368" s="33"/>
      <c r="N368" s="33"/>
    </row>
    <row r="369" spans="1:14" s="20" customFormat="1" ht="15">
      <c r="A369" s="13"/>
      <c r="B369" s="14">
        <v>42</v>
      </c>
      <c r="C369" s="15" t="s">
        <v>119</v>
      </c>
      <c r="D369" s="16" t="s">
        <v>120</v>
      </c>
      <c r="E369" s="17" t="s">
        <v>26</v>
      </c>
      <c r="F369" s="17">
        <v>15511</v>
      </c>
      <c r="G369" s="17"/>
      <c r="H369" s="15" t="s">
        <v>28</v>
      </c>
      <c r="I369" s="15" t="s">
        <v>224</v>
      </c>
      <c r="J369" s="18" t="s">
        <v>236</v>
      </c>
      <c r="K369" s="101"/>
      <c r="L369" s="19"/>
      <c r="M369" s="33"/>
      <c r="N369" s="33"/>
    </row>
    <row r="370" spans="1:14" s="20" customFormat="1" ht="15">
      <c r="A370" s="13"/>
      <c r="B370" s="14">
        <v>3</v>
      </c>
      <c r="C370" s="15" t="s">
        <v>103</v>
      </c>
      <c r="D370" s="16" t="s">
        <v>104</v>
      </c>
      <c r="E370" s="17" t="s">
        <v>91</v>
      </c>
      <c r="F370" s="17">
        <v>13368</v>
      </c>
      <c r="G370" s="17"/>
      <c r="H370" s="15" t="s">
        <v>46</v>
      </c>
      <c r="I370" s="15" t="s">
        <v>228</v>
      </c>
      <c r="J370" s="18" t="s">
        <v>236</v>
      </c>
      <c r="K370" s="101"/>
      <c r="L370" s="19"/>
      <c r="M370" s="33"/>
      <c r="N370" s="33"/>
    </row>
    <row r="371" spans="1:14" s="20" customFormat="1" ht="15">
      <c r="A371" s="13"/>
      <c r="B371" s="14">
        <v>5</v>
      </c>
      <c r="C371" s="15" t="s">
        <v>193</v>
      </c>
      <c r="D371" s="16" t="s">
        <v>194</v>
      </c>
      <c r="E371" s="17" t="s">
        <v>91</v>
      </c>
      <c r="F371" s="17">
        <v>9592</v>
      </c>
      <c r="G371" s="17"/>
      <c r="H371" s="15" t="s">
        <v>27</v>
      </c>
      <c r="I371" s="15" t="s">
        <v>228</v>
      </c>
      <c r="J371" s="18" t="s">
        <v>236</v>
      </c>
      <c r="K371" s="101"/>
      <c r="L371" s="19"/>
      <c r="M371" s="33"/>
      <c r="N371" s="33"/>
    </row>
    <row r="372" spans="1:14" s="20" customFormat="1" ht="15">
      <c r="A372" s="13"/>
      <c r="B372" s="14">
        <v>6</v>
      </c>
      <c r="C372" s="15" t="s">
        <v>187</v>
      </c>
      <c r="D372" s="16" t="s">
        <v>188</v>
      </c>
      <c r="E372" s="17" t="s">
        <v>91</v>
      </c>
      <c r="F372" s="17">
        <v>18163</v>
      </c>
      <c r="G372" s="17"/>
      <c r="H372" s="15" t="s">
        <v>27</v>
      </c>
      <c r="I372" s="15" t="s">
        <v>228</v>
      </c>
      <c r="J372" s="18" t="s">
        <v>236</v>
      </c>
      <c r="K372" s="101"/>
      <c r="L372" s="19"/>
      <c r="M372" s="33"/>
      <c r="N372" s="33"/>
    </row>
    <row r="373" spans="1:14" s="20" customFormat="1" ht="15">
      <c r="A373" s="13"/>
      <c r="B373" s="14">
        <v>7</v>
      </c>
      <c r="C373" s="15" t="s">
        <v>185</v>
      </c>
      <c r="D373" s="16" t="s">
        <v>186</v>
      </c>
      <c r="E373" s="17" t="s">
        <v>91</v>
      </c>
      <c r="F373" s="17">
        <v>12558</v>
      </c>
      <c r="G373" s="17"/>
      <c r="H373" s="15" t="s">
        <v>27</v>
      </c>
      <c r="I373" s="15" t="s">
        <v>228</v>
      </c>
      <c r="J373" s="18" t="s">
        <v>236</v>
      </c>
      <c r="K373" s="101"/>
      <c r="L373" s="19"/>
      <c r="M373" s="33"/>
      <c r="N373" s="33"/>
    </row>
    <row r="374" spans="1:14" s="20" customFormat="1" ht="15">
      <c r="A374" s="13"/>
      <c r="B374" s="14">
        <v>8</v>
      </c>
      <c r="C374" s="15" t="s">
        <v>189</v>
      </c>
      <c r="D374" s="16" t="s">
        <v>190</v>
      </c>
      <c r="E374" s="17" t="s">
        <v>91</v>
      </c>
      <c r="F374" s="17">
        <v>18616</v>
      </c>
      <c r="G374" s="17"/>
      <c r="H374" s="15" t="s">
        <v>27</v>
      </c>
      <c r="I374" s="15" t="s">
        <v>228</v>
      </c>
      <c r="J374" s="18" t="s">
        <v>236</v>
      </c>
      <c r="K374" s="101"/>
      <c r="L374" s="19"/>
      <c r="N374" s="33"/>
    </row>
    <row r="375" spans="1:14" s="20" customFormat="1" ht="15">
      <c r="A375" s="13"/>
      <c r="B375" s="14">
        <v>57</v>
      </c>
      <c r="C375" s="15" t="s">
        <v>204</v>
      </c>
      <c r="D375" s="16" t="s">
        <v>205</v>
      </c>
      <c r="E375" s="17" t="s">
        <v>22</v>
      </c>
      <c r="F375" s="99">
        <v>19067</v>
      </c>
      <c r="G375" s="99"/>
      <c r="H375" s="15" t="s">
        <v>27</v>
      </c>
      <c r="I375" s="15" t="s">
        <v>225</v>
      </c>
      <c r="J375" s="18" t="s">
        <v>236</v>
      </c>
      <c r="K375" s="101"/>
      <c r="L375" s="19"/>
      <c r="M375" s="33"/>
      <c r="N375" s="33"/>
    </row>
    <row r="376" spans="1:22" s="155" customFormat="1" ht="15">
      <c r="A376" s="156"/>
      <c r="B376" s="156" t="s">
        <v>400</v>
      </c>
      <c r="C376" s="7"/>
      <c r="D376" s="156"/>
      <c r="E376" s="156"/>
      <c r="F376" s="156"/>
      <c r="G376" s="156"/>
      <c r="H376" s="156"/>
      <c r="I376" s="156"/>
      <c r="J376" s="156"/>
      <c r="K376" s="156"/>
      <c r="L376" s="156"/>
      <c r="N376"/>
      <c r="O376"/>
      <c r="P376"/>
      <c r="Q376"/>
      <c r="R376"/>
      <c r="S376"/>
      <c r="T376"/>
      <c r="U376"/>
      <c r="V376"/>
    </row>
    <row r="377" spans="2:22" s="155" customFormat="1" ht="12.75">
      <c r="B377" s="40"/>
      <c r="C377" s="36"/>
      <c r="N377"/>
      <c r="O377"/>
      <c r="P377"/>
      <c r="Q377"/>
      <c r="R377"/>
      <c r="S377"/>
      <c r="T377"/>
      <c r="U377"/>
      <c r="V377"/>
    </row>
    <row r="378" spans="1:13" ht="12.75">
      <c r="A378" s="155"/>
      <c r="B378" s="155"/>
      <c r="D378" s="155"/>
      <c r="E378" s="155"/>
      <c r="F378" s="155"/>
      <c r="H378" s="155"/>
      <c r="I378" s="155"/>
      <c r="J378" s="155"/>
      <c r="K378" s="155"/>
      <c r="L378" s="155"/>
      <c r="M378" s="155"/>
    </row>
    <row r="379" spans="1:13" ht="12.75">
      <c r="A379" s="155"/>
      <c r="B379" s="155"/>
      <c r="D379" s="155"/>
      <c r="E379" s="155"/>
      <c r="F379" s="155"/>
      <c r="H379" s="155"/>
      <c r="I379" s="155"/>
      <c r="J379" s="155"/>
      <c r="K379" s="155"/>
      <c r="L379" s="155"/>
      <c r="M379" s="155"/>
    </row>
    <row r="380" spans="1:13" ht="12.75">
      <c r="A380" s="155"/>
      <c r="B380" s="40"/>
      <c r="C380" s="36" t="s">
        <v>348</v>
      </c>
      <c r="D380" s="155"/>
      <c r="E380" s="155"/>
      <c r="F380" s="155"/>
      <c r="H380" s="155"/>
      <c r="I380" s="155"/>
      <c r="J380" s="155"/>
      <c r="K380" s="155"/>
      <c r="L380" s="155"/>
      <c r="M380" s="155"/>
    </row>
    <row r="381" spans="2:22" s="155" customFormat="1" ht="12.75">
      <c r="B381" s="40" t="s">
        <v>349</v>
      </c>
      <c r="C381" s="36" t="s">
        <v>412</v>
      </c>
      <c r="N381"/>
      <c r="O381"/>
      <c r="P381"/>
      <c r="Q381"/>
      <c r="R381"/>
      <c r="S381"/>
      <c r="T381"/>
      <c r="U381"/>
      <c r="V381"/>
    </row>
    <row r="382" spans="2:22" s="155" customFormat="1" ht="12.75">
      <c r="B382" s="40"/>
      <c r="C382" s="36"/>
      <c r="N382"/>
      <c r="O382"/>
      <c r="P382"/>
      <c r="Q382"/>
      <c r="R382"/>
      <c r="S382"/>
      <c r="T382"/>
      <c r="U382"/>
      <c r="V382"/>
    </row>
    <row r="383" spans="2:22" s="155" customFormat="1" ht="12.75">
      <c r="B383" s="40"/>
      <c r="C383" s="36" t="s">
        <v>417</v>
      </c>
      <c r="N383"/>
      <c r="O383"/>
      <c r="P383"/>
      <c r="Q383"/>
      <c r="R383"/>
      <c r="S383"/>
      <c r="T383"/>
      <c r="U383"/>
      <c r="V383"/>
    </row>
    <row r="384" spans="2:22" s="155" customFormat="1" ht="12.75">
      <c r="B384" s="40"/>
      <c r="N384"/>
      <c r="O384"/>
      <c r="P384"/>
      <c r="Q384"/>
      <c r="R384"/>
      <c r="S384"/>
      <c r="T384"/>
      <c r="U384"/>
      <c r="V384"/>
    </row>
    <row r="385" spans="2:22" s="155" customFormat="1" ht="12.75">
      <c r="B385" s="36"/>
      <c r="C385" s="2"/>
      <c r="N385"/>
      <c r="O385"/>
      <c r="P385"/>
      <c r="Q385"/>
      <c r="R385"/>
      <c r="S385"/>
      <c r="T385"/>
      <c r="U385"/>
      <c r="V385"/>
    </row>
    <row r="386" spans="14:22" s="155" customFormat="1" ht="12.75">
      <c r="N386"/>
      <c r="O386"/>
      <c r="P386"/>
      <c r="Q386"/>
      <c r="R386"/>
      <c r="S386"/>
      <c r="T386"/>
      <c r="U386"/>
      <c r="V386"/>
    </row>
    <row r="387" spans="14:22" s="155" customFormat="1" ht="12.75">
      <c r="N387"/>
      <c r="O387"/>
      <c r="P387"/>
      <c r="Q387"/>
      <c r="R387"/>
      <c r="S387"/>
      <c r="T387"/>
      <c r="U387"/>
      <c r="V387"/>
    </row>
    <row r="388" spans="1:13" ht="26.25">
      <c r="A388" s="160" t="s">
        <v>53</v>
      </c>
      <c r="B388" s="161"/>
      <c r="C388" s="161"/>
      <c r="D388" s="161"/>
      <c r="E388" s="161"/>
      <c r="F388" s="161"/>
      <c r="G388" s="161"/>
      <c r="H388" s="161"/>
      <c r="I388" s="161"/>
      <c r="J388" s="161"/>
      <c r="K388" s="161"/>
      <c r="L388" s="161"/>
      <c r="M388" s="54"/>
    </row>
    <row r="389" spans="1:13" ht="21">
      <c r="A389" s="162" t="s">
        <v>51</v>
      </c>
      <c r="B389" s="163"/>
      <c r="C389" s="163"/>
      <c r="D389" s="163"/>
      <c r="E389" s="163"/>
      <c r="F389" s="163"/>
      <c r="G389" s="163"/>
      <c r="H389" s="163"/>
      <c r="I389" s="163"/>
      <c r="J389" s="163"/>
      <c r="K389" s="163"/>
      <c r="L389" s="163"/>
      <c r="M389" s="155"/>
    </row>
    <row r="390" spans="1:13" ht="15.75">
      <c r="A390" s="155"/>
      <c r="B390" s="155"/>
      <c r="D390" s="155"/>
      <c r="E390" s="168" t="s">
        <v>425</v>
      </c>
      <c r="F390" s="168"/>
      <c r="G390" s="168"/>
      <c r="H390" s="168"/>
      <c r="I390" s="155"/>
      <c r="J390" s="155"/>
      <c r="K390" s="155"/>
      <c r="L390" s="3" t="s">
        <v>422</v>
      </c>
      <c r="M390" s="155"/>
    </row>
    <row r="391" spans="1:13" ht="12.75">
      <c r="A391" s="4" t="s">
        <v>426</v>
      </c>
      <c r="B391" s="155"/>
      <c r="D391" s="155"/>
      <c r="E391" s="155"/>
      <c r="F391" s="155"/>
      <c r="H391" s="155"/>
      <c r="I391" s="155"/>
      <c r="J391" s="155"/>
      <c r="K391" s="155"/>
      <c r="L391" s="3" t="s">
        <v>24</v>
      </c>
      <c r="M391" s="155"/>
    </row>
    <row r="392" spans="1:13" ht="21">
      <c r="A392" s="164" t="s">
        <v>306</v>
      </c>
      <c r="B392" s="161"/>
      <c r="C392" s="161"/>
      <c r="D392" s="161"/>
      <c r="E392" s="161"/>
      <c r="F392" s="161"/>
      <c r="G392" s="161"/>
      <c r="H392" s="161"/>
      <c r="I392" s="161"/>
      <c r="J392" s="161"/>
      <c r="K392" s="161"/>
      <c r="L392" s="161"/>
      <c r="M392" s="155"/>
    </row>
    <row r="393" spans="1:13" ht="9" customHeight="1">
      <c r="A393" s="155"/>
      <c r="B393" s="155"/>
      <c r="D393" s="155"/>
      <c r="E393" s="155"/>
      <c r="F393" s="155"/>
      <c r="H393" s="155"/>
      <c r="I393" s="155"/>
      <c r="J393" s="155"/>
      <c r="K393" s="155"/>
      <c r="L393" s="155"/>
      <c r="M393" s="155"/>
    </row>
    <row r="394" spans="1:13" ht="12.75">
      <c r="A394" s="5" t="s">
        <v>0</v>
      </c>
      <c r="B394" s="5" t="s">
        <v>1</v>
      </c>
      <c r="C394" s="5" t="s">
        <v>2</v>
      </c>
      <c r="D394" s="5" t="s">
        <v>3</v>
      </c>
      <c r="E394" s="5" t="s">
        <v>4</v>
      </c>
      <c r="F394" s="5" t="s">
        <v>5</v>
      </c>
      <c r="G394" s="5"/>
      <c r="H394" s="5" t="s">
        <v>29</v>
      </c>
      <c r="I394" s="5" t="s">
        <v>16</v>
      </c>
      <c r="J394" s="5" t="s">
        <v>6</v>
      </c>
      <c r="K394" s="5" t="s">
        <v>7</v>
      </c>
      <c r="L394" s="5" t="s">
        <v>17</v>
      </c>
      <c r="M394" s="155"/>
    </row>
    <row r="395" spans="1:13" ht="12.75">
      <c r="A395" s="6" t="s">
        <v>8</v>
      </c>
      <c r="B395" s="6" t="s">
        <v>9</v>
      </c>
      <c r="C395" s="6" t="s">
        <v>10</v>
      </c>
      <c r="D395" s="6" t="s">
        <v>11</v>
      </c>
      <c r="E395" s="6" t="s">
        <v>23</v>
      </c>
      <c r="F395" s="6" t="s">
        <v>12</v>
      </c>
      <c r="G395" s="6"/>
      <c r="H395" s="6" t="s">
        <v>30</v>
      </c>
      <c r="I395" s="6" t="s">
        <v>15</v>
      </c>
      <c r="J395" s="6" t="s">
        <v>13</v>
      </c>
      <c r="K395" s="6" t="s">
        <v>14</v>
      </c>
      <c r="L395" s="6" t="s">
        <v>18</v>
      </c>
      <c r="M395" s="155"/>
    </row>
    <row r="396" spans="1:13" ht="13.5" thickBot="1">
      <c r="A396" s="155"/>
      <c r="B396" s="155"/>
      <c r="D396" s="155"/>
      <c r="E396" s="155"/>
      <c r="F396" s="155"/>
      <c r="H396" s="155"/>
      <c r="I396" s="155"/>
      <c r="J396" s="155"/>
      <c r="K396" s="155"/>
      <c r="L396" s="155"/>
      <c r="M396" s="155"/>
    </row>
    <row r="397" spans="1:13" ht="15">
      <c r="A397" s="166" t="s">
        <v>440</v>
      </c>
      <c r="B397" s="166"/>
      <c r="C397" s="166"/>
      <c r="D397" s="166"/>
      <c r="E397" s="166"/>
      <c r="F397" s="166"/>
      <c r="G397" s="166"/>
      <c r="H397" s="166"/>
      <c r="I397" s="166"/>
      <c r="J397" s="166"/>
      <c r="K397" s="166"/>
      <c r="L397" s="166"/>
      <c r="M397" s="155"/>
    </row>
    <row r="398" spans="1:19" ht="15">
      <c r="A398" s="7"/>
      <c r="B398" s="167" t="s">
        <v>430</v>
      </c>
      <c r="C398" s="161"/>
      <c r="D398" s="161"/>
      <c r="E398" s="161"/>
      <c r="F398" s="165" t="s">
        <v>435</v>
      </c>
      <c r="G398" s="165"/>
      <c r="H398" s="161"/>
      <c r="I398" s="161"/>
      <c r="J398" s="161"/>
      <c r="K398" s="161"/>
      <c r="L398" s="161"/>
      <c r="M398" s="155"/>
      <c r="N398" s="155"/>
      <c r="O398" s="155"/>
      <c r="P398" s="155"/>
      <c r="Q398" s="155"/>
      <c r="R398" s="155"/>
      <c r="S398" s="155"/>
    </row>
    <row r="399" spans="1:19" s="20" customFormat="1" ht="15">
      <c r="A399" s="13" t="s">
        <v>297</v>
      </c>
      <c r="B399" s="14">
        <v>1</v>
      </c>
      <c r="C399" s="15" t="s">
        <v>94</v>
      </c>
      <c r="D399" s="16" t="s">
        <v>155</v>
      </c>
      <c r="E399" s="17" t="s">
        <v>91</v>
      </c>
      <c r="F399" s="17">
        <v>18615</v>
      </c>
      <c r="G399" s="17"/>
      <c r="H399" s="15" t="s">
        <v>46</v>
      </c>
      <c r="I399" s="15" t="s">
        <v>228</v>
      </c>
      <c r="J399" s="18">
        <v>0.10226851851851852</v>
      </c>
      <c r="K399" s="101">
        <f aca="true" t="shared" si="9" ref="K399:K455">J399-$J$12</f>
        <v>0.10226851851851852</v>
      </c>
      <c r="L399" s="19">
        <v>0.00011574074074074073</v>
      </c>
      <c r="M399" s="33"/>
      <c r="N399" s="25" t="s">
        <v>214</v>
      </c>
      <c r="O399" s="25" t="s">
        <v>215</v>
      </c>
      <c r="P399" s="25" t="s">
        <v>216</v>
      </c>
      <c r="Q399" s="25" t="s">
        <v>217</v>
      </c>
      <c r="R399" s="25" t="s">
        <v>218</v>
      </c>
      <c r="S399" s="25" t="s">
        <v>219</v>
      </c>
    </row>
    <row r="400" spans="1:19" s="20" customFormat="1" ht="15">
      <c r="A400" s="13" t="s">
        <v>274</v>
      </c>
      <c r="B400" s="14">
        <v>10</v>
      </c>
      <c r="C400" s="15" t="s">
        <v>197</v>
      </c>
      <c r="D400" s="16" t="s">
        <v>198</v>
      </c>
      <c r="E400" s="17" t="s">
        <v>199</v>
      </c>
      <c r="F400" s="99">
        <v>18735</v>
      </c>
      <c r="G400" s="99"/>
      <c r="H400" s="15" t="s">
        <v>28</v>
      </c>
      <c r="I400" s="15" t="s">
        <v>228</v>
      </c>
      <c r="J400" s="18">
        <v>0.10226851851851852</v>
      </c>
      <c r="K400" s="101">
        <f t="shared" si="9"/>
        <v>0.10226851851851852</v>
      </c>
      <c r="L400" s="19">
        <v>6.944444444444444E-05</v>
      </c>
      <c r="M400" s="33"/>
      <c r="N400" s="26">
        <v>0.00011574074074074073</v>
      </c>
      <c r="O400" s="26">
        <v>6.944444444444444E-05</v>
      </c>
      <c r="P400" s="26">
        <v>3.47222222222222E-05</v>
      </c>
      <c r="Q400" s="27">
        <v>25</v>
      </c>
      <c r="R400" s="27">
        <v>10</v>
      </c>
      <c r="S400" s="27">
        <v>5</v>
      </c>
    </row>
    <row r="401" spans="1:19" s="20" customFormat="1" ht="15">
      <c r="A401" s="13" t="s">
        <v>292</v>
      </c>
      <c r="B401" s="14">
        <v>32</v>
      </c>
      <c r="C401" s="15" t="s">
        <v>171</v>
      </c>
      <c r="D401" s="16" t="s">
        <v>172</v>
      </c>
      <c r="E401" s="17" t="s">
        <v>84</v>
      </c>
      <c r="F401" s="17">
        <v>6587</v>
      </c>
      <c r="G401" s="17"/>
      <c r="H401" s="15" t="s">
        <v>46</v>
      </c>
      <c r="I401" s="15" t="s">
        <v>224</v>
      </c>
      <c r="J401" s="18">
        <v>0.10226851851851852</v>
      </c>
      <c r="K401" s="101">
        <f t="shared" si="9"/>
        <v>0.10226851851851852</v>
      </c>
      <c r="L401" s="19">
        <v>4.6296296296296294E-05</v>
      </c>
      <c r="M401" s="33"/>
      <c r="N401" s="26">
        <v>6.944444444444444E-05</v>
      </c>
      <c r="O401" s="26">
        <v>4.6296296296296294E-05</v>
      </c>
      <c r="P401" s="26">
        <v>2.3148148148148147E-05</v>
      </c>
      <c r="Q401" s="27">
        <v>20</v>
      </c>
      <c r="R401" s="27">
        <v>9</v>
      </c>
      <c r="S401" s="27">
        <v>3</v>
      </c>
    </row>
    <row r="402" spans="1:19" s="20" customFormat="1" ht="15">
      <c r="A402" s="13" t="s">
        <v>296</v>
      </c>
      <c r="B402" s="14">
        <v>174</v>
      </c>
      <c r="C402" s="15" t="s">
        <v>139</v>
      </c>
      <c r="D402" s="16" t="s">
        <v>140</v>
      </c>
      <c r="E402" s="17" t="s">
        <v>25</v>
      </c>
      <c r="F402" s="17">
        <v>17781</v>
      </c>
      <c r="G402" s="17"/>
      <c r="H402" s="15" t="s">
        <v>28</v>
      </c>
      <c r="I402" s="15" t="s">
        <v>223</v>
      </c>
      <c r="J402" s="18">
        <v>0.10231481481481482</v>
      </c>
      <c r="K402" s="101">
        <f t="shared" si="9"/>
        <v>0.10231481481481482</v>
      </c>
      <c r="L402" s="19"/>
      <c r="M402" s="33"/>
      <c r="N402" s="26">
        <v>4.6296296296296294E-05</v>
      </c>
      <c r="O402" s="26">
        <v>2.3148148148148147E-05</v>
      </c>
      <c r="P402" s="26">
        <v>1.1574074074074073E-05</v>
      </c>
      <c r="Q402" s="27">
        <v>16</v>
      </c>
      <c r="R402" s="27">
        <v>8</v>
      </c>
      <c r="S402" s="27">
        <v>2</v>
      </c>
    </row>
    <row r="403" spans="1:19" s="20" customFormat="1" ht="15">
      <c r="A403" s="13" t="s">
        <v>272</v>
      </c>
      <c r="B403" s="14">
        <v>121</v>
      </c>
      <c r="C403" s="15" t="s">
        <v>129</v>
      </c>
      <c r="D403" s="16" t="s">
        <v>130</v>
      </c>
      <c r="E403" s="17" t="s">
        <v>118</v>
      </c>
      <c r="F403" s="17">
        <v>17265</v>
      </c>
      <c r="G403" s="17"/>
      <c r="H403" s="15" t="s">
        <v>46</v>
      </c>
      <c r="I403" s="15" t="s">
        <v>221</v>
      </c>
      <c r="J403" s="18">
        <v>0.10231481481481482</v>
      </c>
      <c r="K403" s="101">
        <f t="shared" si="9"/>
        <v>0.10231481481481482</v>
      </c>
      <c r="L403" s="19"/>
      <c r="M403" s="33"/>
      <c r="N403" s="28"/>
      <c r="O403" s="28"/>
      <c r="P403" s="28"/>
      <c r="Q403" s="27">
        <v>14</v>
      </c>
      <c r="R403" s="27">
        <v>7</v>
      </c>
      <c r="S403" s="27">
        <v>1</v>
      </c>
    </row>
    <row r="404" spans="1:19" s="20" customFormat="1" ht="15">
      <c r="A404" s="13" t="s">
        <v>295</v>
      </c>
      <c r="B404" s="14">
        <v>23</v>
      </c>
      <c r="C404" s="15" t="s">
        <v>71</v>
      </c>
      <c r="D404" s="16" t="s">
        <v>64</v>
      </c>
      <c r="E404" s="17" t="s">
        <v>54</v>
      </c>
      <c r="F404" s="17" t="s">
        <v>57</v>
      </c>
      <c r="G404" s="17"/>
      <c r="H404" s="15" t="s">
        <v>28</v>
      </c>
      <c r="I404" s="15" t="s">
        <v>226</v>
      </c>
      <c r="J404" s="18">
        <v>0.10231481481481482</v>
      </c>
      <c r="K404" s="101">
        <f t="shared" si="9"/>
        <v>0.10231481481481482</v>
      </c>
      <c r="L404" s="19"/>
      <c r="M404" s="33"/>
      <c r="N404" s="28"/>
      <c r="O404" s="28"/>
      <c r="P404" s="28"/>
      <c r="Q404" s="27">
        <v>12</v>
      </c>
      <c r="R404" s="27">
        <v>6</v>
      </c>
      <c r="S404" s="28"/>
    </row>
    <row r="405" spans="1:19" s="20" customFormat="1" ht="15">
      <c r="A405" s="13" t="s">
        <v>289</v>
      </c>
      <c r="B405" s="14">
        <v>123</v>
      </c>
      <c r="C405" s="15" t="s">
        <v>127</v>
      </c>
      <c r="D405" s="16" t="s">
        <v>128</v>
      </c>
      <c r="E405" s="17" t="s">
        <v>118</v>
      </c>
      <c r="F405" s="17">
        <v>16978</v>
      </c>
      <c r="G405" s="17"/>
      <c r="H405" s="15" t="s">
        <v>28</v>
      </c>
      <c r="I405" s="15" t="s">
        <v>221</v>
      </c>
      <c r="J405" s="18">
        <v>0.10231481481481482</v>
      </c>
      <c r="K405" s="101">
        <f t="shared" si="9"/>
        <v>0.10231481481481482</v>
      </c>
      <c r="L405" s="19"/>
      <c r="N405" s="28"/>
      <c r="O405" s="28"/>
      <c r="P405" s="28"/>
      <c r="Q405" s="27">
        <v>10</v>
      </c>
      <c r="R405" s="27">
        <v>5</v>
      </c>
      <c r="S405" s="28"/>
    </row>
    <row r="406" spans="1:19" s="20" customFormat="1" ht="15">
      <c r="A406" s="13" t="s">
        <v>294</v>
      </c>
      <c r="B406" s="14">
        <v>55</v>
      </c>
      <c r="C406" s="15" t="s">
        <v>131</v>
      </c>
      <c r="D406" s="16" t="s">
        <v>132</v>
      </c>
      <c r="E406" s="17" t="s">
        <v>22</v>
      </c>
      <c r="F406" s="17">
        <v>17469</v>
      </c>
      <c r="G406" s="17"/>
      <c r="H406" s="15" t="s">
        <v>28</v>
      </c>
      <c r="I406" s="15" t="s">
        <v>225</v>
      </c>
      <c r="J406" s="18">
        <v>0.10231481481481482</v>
      </c>
      <c r="K406" s="101">
        <f t="shared" si="9"/>
        <v>0.10231481481481482</v>
      </c>
      <c r="L406" s="19"/>
      <c r="M406" s="33"/>
      <c r="N406" s="28"/>
      <c r="O406" s="28"/>
      <c r="P406" s="28"/>
      <c r="Q406" s="27">
        <v>9</v>
      </c>
      <c r="R406" s="27">
        <v>4</v>
      </c>
      <c r="S406" s="28"/>
    </row>
    <row r="407" spans="1:19" s="20" customFormat="1" ht="15">
      <c r="A407" s="13" t="s">
        <v>264</v>
      </c>
      <c r="B407" s="14">
        <v>28</v>
      </c>
      <c r="C407" s="15" t="s">
        <v>76</v>
      </c>
      <c r="D407" s="16" t="s">
        <v>69</v>
      </c>
      <c r="E407" s="17" t="s">
        <v>54</v>
      </c>
      <c r="F407" s="17" t="s">
        <v>61</v>
      </c>
      <c r="G407" s="17"/>
      <c r="H407" s="15" t="s">
        <v>46</v>
      </c>
      <c r="I407" s="15" t="s">
        <v>226</v>
      </c>
      <c r="J407" s="18">
        <v>0.10231481481481482</v>
      </c>
      <c r="K407" s="101">
        <f t="shared" si="9"/>
        <v>0.10231481481481482</v>
      </c>
      <c r="L407" s="19"/>
      <c r="M407" s="33"/>
      <c r="N407" s="28"/>
      <c r="O407" s="28"/>
      <c r="P407" s="28"/>
      <c r="Q407" s="27">
        <v>8</v>
      </c>
      <c r="R407" s="27">
        <v>3</v>
      </c>
      <c r="S407" s="28"/>
    </row>
    <row r="408" spans="1:19" s="20" customFormat="1" ht="15">
      <c r="A408" s="13" t="s">
        <v>293</v>
      </c>
      <c r="B408" s="14">
        <v>53</v>
      </c>
      <c r="C408" s="15" t="s">
        <v>44</v>
      </c>
      <c r="D408" s="16" t="s">
        <v>45</v>
      </c>
      <c r="E408" s="17" t="s">
        <v>22</v>
      </c>
      <c r="F408" s="17">
        <v>18450</v>
      </c>
      <c r="G408" s="17"/>
      <c r="H408" s="15" t="s">
        <v>46</v>
      </c>
      <c r="I408" s="15" t="s">
        <v>225</v>
      </c>
      <c r="J408" s="18">
        <v>0.10231481481481482</v>
      </c>
      <c r="K408" s="101">
        <f t="shared" si="9"/>
        <v>0.10231481481481482</v>
      </c>
      <c r="L408" s="19"/>
      <c r="M408" s="33"/>
      <c r="N408" s="28"/>
      <c r="O408" s="28"/>
      <c r="P408" s="28"/>
      <c r="Q408" s="27">
        <v>7</v>
      </c>
      <c r="R408" s="27">
        <v>2</v>
      </c>
      <c r="S408" s="28"/>
    </row>
    <row r="409" spans="1:19" s="20" customFormat="1" ht="15">
      <c r="A409" s="13" t="s">
        <v>291</v>
      </c>
      <c r="B409" s="14">
        <v>61</v>
      </c>
      <c r="C409" s="15" t="s">
        <v>207</v>
      </c>
      <c r="D409" s="16" t="s">
        <v>208</v>
      </c>
      <c r="E409" s="17" t="s">
        <v>209</v>
      </c>
      <c r="F409" s="99">
        <v>17476</v>
      </c>
      <c r="G409" s="99"/>
      <c r="H409" s="15" t="s">
        <v>28</v>
      </c>
      <c r="I409" s="15" t="s">
        <v>230</v>
      </c>
      <c r="J409" s="18">
        <v>0.10231481481481482</v>
      </c>
      <c r="K409" s="101">
        <f t="shared" si="9"/>
        <v>0.10231481481481482</v>
      </c>
      <c r="L409" s="19"/>
      <c r="M409" s="33"/>
      <c r="N409" s="28"/>
      <c r="O409" s="28"/>
      <c r="P409" s="28"/>
      <c r="Q409" s="27">
        <v>6</v>
      </c>
      <c r="R409" s="27">
        <v>1</v>
      </c>
      <c r="S409" s="28"/>
    </row>
    <row r="410" spans="1:19" s="20" customFormat="1" ht="15">
      <c r="A410" s="13" t="s">
        <v>257</v>
      </c>
      <c r="B410" s="14">
        <v>52</v>
      </c>
      <c r="C410" s="15" t="s">
        <v>169</v>
      </c>
      <c r="D410" s="16" t="s">
        <v>170</v>
      </c>
      <c r="E410" s="17" t="s">
        <v>22</v>
      </c>
      <c r="F410" s="17">
        <v>6111</v>
      </c>
      <c r="G410" s="17"/>
      <c r="H410" s="15" t="s">
        <v>46</v>
      </c>
      <c r="I410" s="15" t="s">
        <v>225</v>
      </c>
      <c r="J410" s="18">
        <v>0.10231481481481482</v>
      </c>
      <c r="K410" s="101">
        <f t="shared" si="9"/>
        <v>0.10231481481481482</v>
      </c>
      <c r="L410" s="19"/>
      <c r="M410" s="33"/>
      <c r="N410" s="28"/>
      <c r="O410" s="28"/>
      <c r="P410" s="28"/>
      <c r="Q410" s="27">
        <v>5</v>
      </c>
      <c r="R410" s="27"/>
      <c r="S410" s="28"/>
    </row>
    <row r="411" spans="1:19" s="20" customFormat="1" ht="15">
      <c r="A411" s="13" t="s">
        <v>281</v>
      </c>
      <c r="B411" s="14">
        <v>101</v>
      </c>
      <c r="C411" s="15" t="s">
        <v>124</v>
      </c>
      <c r="D411" s="16" t="s">
        <v>125</v>
      </c>
      <c r="E411" s="17" t="s">
        <v>126</v>
      </c>
      <c r="F411" s="17">
        <v>16849</v>
      </c>
      <c r="G411" s="17"/>
      <c r="H411" s="15" t="s">
        <v>46</v>
      </c>
      <c r="I411" s="15" t="s">
        <v>230</v>
      </c>
      <c r="J411" s="18">
        <v>0.10231481481481482</v>
      </c>
      <c r="K411" s="101">
        <f t="shared" si="9"/>
        <v>0.10231481481481482</v>
      </c>
      <c r="L411" s="19"/>
      <c r="M411" s="33"/>
      <c r="N411" s="28"/>
      <c r="O411" s="28"/>
      <c r="P411" s="28"/>
      <c r="Q411" s="27">
        <v>4</v>
      </c>
      <c r="R411" s="27"/>
      <c r="S411" s="28"/>
    </row>
    <row r="412" spans="1:19" s="20" customFormat="1" ht="15">
      <c r="A412" s="13" t="s">
        <v>290</v>
      </c>
      <c r="B412" s="14">
        <v>13</v>
      </c>
      <c r="C412" s="15" t="s">
        <v>49</v>
      </c>
      <c r="D412" s="16" t="s">
        <v>78</v>
      </c>
      <c r="E412" s="17" t="s">
        <v>39</v>
      </c>
      <c r="F412" s="17">
        <v>93752</v>
      </c>
      <c r="G412" s="17"/>
      <c r="H412" s="15" t="s">
        <v>46</v>
      </c>
      <c r="I412" s="15" t="s">
        <v>227</v>
      </c>
      <c r="J412" s="18">
        <v>0.10231481481481482</v>
      </c>
      <c r="K412" s="101">
        <f t="shared" si="9"/>
        <v>0.10231481481481482</v>
      </c>
      <c r="L412" s="19"/>
      <c r="M412" s="33"/>
      <c r="N412" s="28"/>
      <c r="O412" s="28"/>
      <c r="P412" s="28"/>
      <c r="Q412" s="27">
        <v>3</v>
      </c>
      <c r="R412" s="27"/>
      <c r="S412" s="28"/>
    </row>
    <row r="413" spans="1:19" s="20" customFormat="1" ht="15">
      <c r="A413" s="13" t="s">
        <v>285</v>
      </c>
      <c r="B413" s="14">
        <v>71</v>
      </c>
      <c r="C413" s="15" t="s">
        <v>156</v>
      </c>
      <c r="D413" s="16" t="s">
        <v>157</v>
      </c>
      <c r="E413" s="17" t="s">
        <v>146</v>
      </c>
      <c r="F413" s="17">
        <v>19040</v>
      </c>
      <c r="G413" s="17"/>
      <c r="H413" s="15" t="s">
        <v>46</v>
      </c>
      <c r="I413" s="15" t="s">
        <v>223</v>
      </c>
      <c r="J413" s="18">
        <v>0.10231481481481482</v>
      </c>
      <c r="K413" s="101">
        <f t="shared" si="9"/>
        <v>0.10231481481481482</v>
      </c>
      <c r="L413" s="19"/>
      <c r="M413" s="33"/>
      <c r="N413" s="28"/>
      <c r="O413" s="28"/>
      <c r="P413" s="28"/>
      <c r="Q413" s="27">
        <v>2</v>
      </c>
      <c r="R413" s="27"/>
      <c r="S413" s="28"/>
    </row>
    <row r="414" spans="1:19" s="20" customFormat="1" ht="15">
      <c r="A414" s="13" t="s">
        <v>288</v>
      </c>
      <c r="B414" s="14">
        <v>11</v>
      </c>
      <c r="C414" s="15" t="s">
        <v>42</v>
      </c>
      <c r="D414" s="16" t="s">
        <v>43</v>
      </c>
      <c r="E414" s="17" t="s">
        <v>39</v>
      </c>
      <c r="F414" s="17">
        <v>62012</v>
      </c>
      <c r="G414" s="17"/>
      <c r="H414" s="15" t="s">
        <v>46</v>
      </c>
      <c r="I414" s="15" t="s">
        <v>227</v>
      </c>
      <c r="J414" s="18">
        <v>0.10231481481481482</v>
      </c>
      <c r="K414" s="101">
        <f t="shared" si="9"/>
        <v>0.10231481481481482</v>
      </c>
      <c r="L414" s="19"/>
      <c r="M414" s="33"/>
      <c r="N414" s="28"/>
      <c r="O414" s="28"/>
      <c r="P414" s="28"/>
      <c r="Q414" s="27">
        <v>1</v>
      </c>
      <c r="R414" s="27"/>
      <c r="S414" s="28"/>
    </row>
    <row r="415" spans="1:19" s="20" customFormat="1" ht="15">
      <c r="A415" s="13" t="s">
        <v>287</v>
      </c>
      <c r="B415" s="14">
        <v>133</v>
      </c>
      <c r="C415" s="15" t="s">
        <v>92</v>
      </c>
      <c r="D415" s="16" t="s">
        <v>93</v>
      </c>
      <c r="E415" s="17" t="s">
        <v>33</v>
      </c>
      <c r="F415" s="17">
        <v>12896</v>
      </c>
      <c r="G415" s="17"/>
      <c r="H415" s="15" t="s">
        <v>28</v>
      </c>
      <c r="I415" s="15" t="s">
        <v>221</v>
      </c>
      <c r="J415" s="18">
        <v>0.10231481481481482</v>
      </c>
      <c r="K415" s="101">
        <f t="shared" si="9"/>
        <v>0.10231481481481482</v>
      </c>
      <c r="L415" s="19"/>
      <c r="N415" s="28"/>
      <c r="O415" s="28"/>
      <c r="P415" s="28"/>
      <c r="Q415" s="28"/>
      <c r="R415" s="28"/>
      <c r="S415" s="28"/>
    </row>
    <row r="416" spans="1:19" s="20" customFormat="1" ht="15">
      <c r="A416" s="13" t="s">
        <v>279</v>
      </c>
      <c r="B416" s="14">
        <v>156</v>
      </c>
      <c r="C416" s="15" t="s">
        <v>147</v>
      </c>
      <c r="D416" s="16" t="s">
        <v>148</v>
      </c>
      <c r="E416" s="17" t="s">
        <v>36</v>
      </c>
      <c r="F416" s="17">
        <v>18304</v>
      </c>
      <c r="G416" s="17"/>
      <c r="H416" s="15" t="s">
        <v>28</v>
      </c>
      <c r="I416" s="15" t="s">
        <v>222</v>
      </c>
      <c r="J416" s="18">
        <v>0.10231481481481482</v>
      </c>
      <c r="K416" s="101">
        <f t="shared" si="9"/>
        <v>0.10231481481481482</v>
      </c>
      <c r="L416" s="19"/>
      <c r="M416" s="33"/>
      <c r="N416" s="36"/>
      <c r="O416" s="28"/>
      <c r="P416" s="28"/>
      <c r="Q416" s="28"/>
      <c r="R416" s="28"/>
      <c r="S416" s="28"/>
    </row>
    <row r="417" spans="1:14" s="20" customFormat="1" ht="15">
      <c r="A417" s="13" t="s">
        <v>286</v>
      </c>
      <c r="B417" s="14">
        <v>51</v>
      </c>
      <c r="C417" s="15" t="s">
        <v>133</v>
      </c>
      <c r="D417" s="16" t="s">
        <v>134</v>
      </c>
      <c r="E417" s="17" t="s">
        <v>22</v>
      </c>
      <c r="F417" s="17">
        <v>17556</v>
      </c>
      <c r="G417" s="17"/>
      <c r="H417" s="15" t="s">
        <v>28</v>
      </c>
      <c r="I417" s="15" t="s">
        <v>225</v>
      </c>
      <c r="J417" s="18">
        <v>0.10231481481481482</v>
      </c>
      <c r="K417" s="101">
        <f t="shared" si="9"/>
        <v>0.10231481481481482</v>
      </c>
      <c r="L417" s="19"/>
      <c r="M417" s="33"/>
      <c r="N417" s="33"/>
    </row>
    <row r="418" spans="1:14" s="20" customFormat="1" ht="15">
      <c r="A418" s="13" t="s">
        <v>270</v>
      </c>
      <c r="B418" s="14">
        <v>154</v>
      </c>
      <c r="C418" s="15" t="s">
        <v>121</v>
      </c>
      <c r="D418" s="16" t="s">
        <v>143</v>
      </c>
      <c r="E418" s="17" t="s">
        <v>36</v>
      </c>
      <c r="F418" s="17">
        <v>17959</v>
      </c>
      <c r="G418" s="17"/>
      <c r="H418" s="15" t="s">
        <v>46</v>
      </c>
      <c r="I418" s="15" t="s">
        <v>222</v>
      </c>
      <c r="J418" s="18">
        <v>0.10231481481481482</v>
      </c>
      <c r="K418" s="101">
        <f t="shared" si="9"/>
        <v>0.10231481481481482</v>
      </c>
      <c r="L418" s="19"/>
      <c r="M418" s="33"/>
      <c r="N418" s="33"/>
    </row>
    <row r="419" spans="1:14" s="20" customFormat="1" ht="15">
      <c r="A419" s="13" t="s">
        <v>283</v>
      </c>
      <c r="B419" s="14">
        <v>92</v>
      </c>
      <c r="C419" s="15" t="s">
        <v>183</v>
      </c>
      <c r="D419" s="16" t="s">
        <v>184</v>
      </c>
      <c r="E419" s="17" t="s">
        <v>83</v>
      </c>
      <c r="F419" s="17">
        <v>9910</v>
      </c>
      <c r="G419" s="17"/>
      <c r="H419" s="15" t="s">
        <v>46</v>
      </c>
      <c r="I419" s="15" t="s">
        <v>229</v>
      </c>
      <c r="J419" s="18">
        <v>0.10231481481481482</v>
      </c>
      <c r="K419" s="101">
        <f t="shared" si="9"/>
        <v>0.10231481481481482</v>
      </c>
      <c r="L419" s="19"/>
      <c r="M419" s="33"/>
      <c r="N419" s="33"/>
    </row>
    <row r="420" spans="1:14" s="20" customFormat="1" ht="15">
      <c r="A420" s="13" t="s">
        <v>247</v>
      </c>
      <c r="B420" s="14">
        <v>22</v>
      </c>
      <c r="C420" s="15" t="s">
        <v>55</v>
      </c>
      <c r="D420" s="16" t="s">
        <v>63</v>
      </c>
      <c r="E420" s="17" t="s">
        <v>54</v>
      </c>
      <c r="F420" s="17" t="s">
        <v>56</v>
      </c>
      <c r="G420" s="17"/>
      <c r="H420" s="15" t="s">
        <v>46</v>
      </c>
      <c r="I420" s="15" t="s">
        <v>226</v>
      </c>
      <c r="J420" s="18">
        <v>0.10231481481481482</v>
      </c>
      <c r="K420" s="101">
        <f t="shared" si="9"/>
        <v>0.10231481481481482</v>
      </c>
      <c r="L420" s="19"/>
      <c r="M420" s="33"/>
      <c r="N420" s="33"/>
    </row>
    <row r="421" spans="1:14" s="20" customFormat="1" ht="15">
      <c r="A421" s="13" t="s">
        <v>284</v>
      </c>
      <c r="B421" s="14">
        <v>73</v>
      </c>
      <c r="C421" s="15" t="s">
        <v>151</v>
      </c>
      <c r="D421" s="16" t="s">
        <v>152</v>
      </c>
      <c r="E421" s="17" t="s">
        <v>146</v>
      </c>
      <c r="F421" s="17">
        <v>18379</v>
      </c>
      <c r="G421" s="17"/>
      <c r="H421" s="15" t="s">
        <v>28</v>
      </c>
      <c r="I421" s="15" t="s">
        <v>223</v>
      </c>
      <c r="J421" s="18">
        <v>0.10231481481481482</v>
      </c>
      <c r="K421" s="101">
        <f t="shared" si="9"/>
        <v>0.10231481481481482</v>
      </c>
      <c r="L421" s="19"/>
      <c r="M421" s="33"/>
      <c r="N421" s="33"/>
    </row>
    <row r="422" spans="1:14" s="20" customFormat="1" ht="15">
      <c r="A422" s="13" t="s">
        <v>282</v>
      </c>
      <c r="B422" s="14">
        <v>131</v>
      </c>
      <c r="C422" s="15" t="s">
        <v>178</v>
      </c>
      <c r="D422" s="16" t="s">
        <v>179</v>
      </c>
      <c r="E422" s="17" t="s">
        <v>141</v>
      </c>
      <c r="F422" s="17">
        <v>8594</v>
      </c>
      <c r="G422" s="17"/>
      <c r="H422" s="15" t="s">
        <v>46</v>
      </c>
      <c r="I422" s="15" t="s">
        <v>221</v>
      </c>
      <c r="J422" s="18">
        <v>0.10231481481481482</v>
      </c>
      <c r="K422" s="101">
        <f t="shared" si="9"/>
        <v>0.10231481481481482</v>
      </c>
      <c r="L422" s="19"/>
      <c r="M422" s="33"/>
      <c r="N422" s="33"/>
    </row>
    <row r="423" spans="1:14" s="20" customFormat="1" ht="15">
      <c r="A423" s="13" t="s">
        <v>280</v>
      </c>
      <c r="B423" s="14">
        <v>54</v>
      </c>
      <c r="C423" s="15" t="s">
        <v>101</v>
      </c>
      <c r="D423" s="16" t="s">
        <v>102</v>
      </c>
      <c r="E423" s="17" t="s">
        <v>22</v>
      </c>
      <c r="F423" s="17">
        <v>13320</v>
      </c>
      <c r="G423" s="17"/>
      <c r="H423" s="15" t="s">
        <v>28</v>
      </c>
      <c r="I423" s="15" t="s">
        <v>225</v>
      </c>
      <c r="J423" s="18">
        <v>0.10231481481481482</v>
      </c>
      <c r="K423" s="101">
        <f t="shared" si="9"/>
        <v>0.10231481481481482</v>
      </c>
      <c r="L423" s="19"/>
      <c r="N423" s="33"/>
    </row>
    <row r="424" spans="1:14" s="20" customFormat="1" ht="15">
      <c r="A424" s="13" t="s">
        <v>276</v>
      </c>
      <c r="B424" s="14">
        <v>153</v>
      </c>
      <c r="C424" s="15" t="s">
        <v>99</v>
      </c>
      <c r="D424" s="16" t="s">
        <v>100</v>
      </c>
      <c r="E424" s="17" t="s">
        <v>36</v>
      </c>
      <c r="F424" s="17">
        <v>13192</v>
      </c>
      <c r="G424" s="17"/>
      <c r="H424" s="15" t="s">
        <v>46</v>
      </c>
      <c r="I424" s="15" t="s">
        <v>222</v>
      </c>
      <c r="J424" s="18">
        <v>0.10231481481481482</v>
      </c>
      <c r="K424" s="101">
        <f t="shared" si="9"/>
        <v>0.10231481481481482</v>
      </c>
      <c r="L424" s="19"/>
      <c r="M424" s="33"/>
      <c r="N424" s="33"/>
    </row>
    <row r="425" spans="1:14" s="20" customFormat="1" ht="15">
      <c r="A425" s="13" t="s">
        <v>278</v>
      </c>
      <c r="B425" s="14">
        <v>111</v>
      </c>
      <c r="C425" s="15" t="s">
        <v>166</v>
      </c>
      <c r="D425" s="16" t="s">
        <v>167</v>
      </c>
      <c r="E425" s="17" t="s">
        <v>168</v>
      </c>
      <c r="F425" s="17">
        <v>5352</v>
      </c>
      <c r="G425" s="17"/>
      <c r="H425" s="15" t="s">
        <v>46</v>
      </c>
      <c r="I425" s="15" t="s">
        <v>230</v>
      </c>
      <c r="J425" s="18">
        <v>0.10231481481481482</v>
      </c>
      <c r="K425" s="101">
        <f t="shared" si="9"/>
        <v>0.10231481481481482</v>
      </c>
      <c r="L425" s="19"/>
      <c r="M425" s="33"/>
      <c r="N425" s="33"/>
    </row>
    <row r="426" spans="1:14" s="20" customFormat="1" ht="15">
      <c r="A426" s="13" t="s">
        <v>277</v>
      </c>
      <c r="B426" s="14">
        <v>94</v>
      </c>
      <c r="C426" s="15" t="s">
        <v>149</v>
      </c>
      <c r="D426" s="16" t="s">
        <v>150</v>
      </c>
      <c r="E426" s="17" t="s">
        <v>83</v>
      </c>
      <c r="F426" s="17">
        <v>18360</v>
      </c>
      <c r="G426" s="17"/>
      <c r="H426" s="15" t="s">
        <v>46</v>
      </c>
      <c r="I426" s="15" t="s">
        <v>229</v>
      </c>
      <c r="J426" s="18">
        <v>0.10231481481481482</v>
      </c>
      <c r="K426" s="101">
        <f t="shared" si="9"/>
        <v>0.10231481481481482</v>
      </c>
      <c r="L426" s="19"/>
      <c r="M426" s="33"/>
      <c r="N426" s="33"/>
    </row>
    <row r="427" spans="1:14" s="20" customFormat="1" ht="15">
      <c r="A427" s="13" t="s">
        <v>275</v>
      </c>
      <c r="B427" s="14">
        <v>43</v>
      </c>
      <c r="C427" s="15" t="s">
        <v>160</v>
      </c>
      <c r="D427" s="16" t="s">
        <v>161</v>
      </c>
      <c r="E427" s="17" t="s">
        <v>26</v>
      </c>
      <c r="F427" s="17">
        <v>3653</v>
      </c>
      <c r="G427" s="17"/>
      <c r="H427" s="15" t="s">
        <v>28</v>
      </c>
      <c r="I427" s="15" t="s">
        <v>224</v>
      </c>
      <c r="J427" s="18">
        <v>0.10231481481481482</v>
      </c>
      <c r="K427" s="101">
        <f t="shared" si="9"/>
        <v>0.10231481481481482</v>
      </c>
      <c r="L427" s="19"/>
      <c r="M427" s="33"/>
      <c r="N427" s="33"/>
    </row>
    <row r="428" spans="1:14" s="20" customFormat="1" ht="15">
      <c r="A428" s="13" t="s">
        <v>260</v>
      </c>
      <c r="B428" s="14">
        <v>124</v>
      </c>
      <c r="C428" s="15" t="s">
        <v>116</v>
      </c>
      <c r="D428" s="16" t="s">
        <v>117</v>
      </c>
      <c r="E428" s="17" t="s">
        <v>118</v>
      </c>
      <c r="F428" s="17">
        <v>15508</v>
      </c>
      <c r="G428" s="17"/>
      <c r="H428" s="15" t="s">
        <v>28</v>
      </c>
      <c r="I428" s="15" t="s">
        <v>221</v>
      </c>
      <c r="J428" s="18">
        <v>0.10231481481481482</v>
      </c>
      <c r="K428" s="101">
        <f t="shared" si="9"/>
        <v>0.10231481481481482</v>
      </c>
      <c r="L428" s="19"/>
      <c r="N428" s="33"/>
    </row>
    <row r="429" spans="1:14" s="20" customFormat="1" ht="15">
      <c r="A429" s="13" t="s">
        <v>273</v>
      </c>
      <c r="B429" s="14">
        <v>21</v>
      </c>
      <c r="C429" s="15" t="s">
        <v>211</v>
      </c>
      <c r="D429" s="16" t="s">
        <v>212</v>
      </c>
      <c r="E429" s="17" t="s">
        <v>213</v>
      </c>
      <c r="F429" s="17">
        <v>114</v>
      </c>
      <c r="G429" s="17"/>
      <c r="H429" s="15" t="s">
        <v>28</v>
      </c>
      <c r="I429" s="15" t="s">
        <v>226</v>
      </c>
      <c r="J429" s="18">
        <v>0.10231481481481482</v>
      </c>
      <c r="K429" s="101">
        <f t="shared" si="9"/>
        <v>0.10231481481481482</v>
      </c>
      <c r="L429" s="19"/>
      <c r="M429" s="33"/>
      <c r="N429" s="33"/>
    </row>
    <row r="430" spans="1:14" s="20" customFormat="1" ht="15">
      <c r="A430" s="13" t="s">
        <v>267</v>
      </c>
      <c r="B430" s="14">
        <v>16</v>
      </c>
      <c r="C430" s="15" t="s">
        <v>196</v>
      </c>
      <c r="D430" s="16" t="s">
        <v>195</v>
      </c>
      <c r="E430" s="17" t="s">
        <v>39</v>
      </c>
      <c r="F430" s="17">
        <v>150784</v>
      </c>
      <c r="G430" s="17"/>
      <c r="H430" s="15" t="s">
        <v>28</v>
      </c>
      <c r="I430" s="15" t="s">
        <v>227</v>
      </c>
      <c r="J430" s="18">
        <v>0.10244212962962962</v>
      </c>
      <c r="K430" s="101">
        <f t="shared" si="9"/>
        <v>0.10244212962962962</v>
      </c>
      <c r="L430" s="19"/>
      <c r="M430" s="33"/>
      <c r="N430" s="33"/>
    </row>
    <row r="431" spans="1:14" s="20" customFormat="1" ht="15">
      <c r="A431" s="13" t="s">
        <v>271</v>
      </c>
      <c r="B431" s="14">
        <v>29</v>
      </c>
      <c r="C431" s="15" t="s">
        <v>77</v>
      </c>
      <c r="D431" s="16" t="s">
        <v>70</v>
      </c>
      <c r="E431" s="17" t="s">
        <v>54</v>
      </c>
      <c r="F431" s="17" t="s">
        <v>62</v>
      </c>
      <c r="G431" s="17"/>
      <c r="H431" s="15" t="s">
        <v>46</v>
      </c>
      <c r="I431" s="15" t="s">
        <v>226</v>
      </c>
      <c r="J431" s="18">
        <v>0.10393518518518519</v>
      </c>
      <c r="K431" s="101">
        <f t="shared" si="9"/>
        <v>0.10393518518518519</v>
      </c>
      <c r="L431" s="19"/>
      <c r="M431" s="33"/>
      <c r="N431" s="33"/>
    </row>
    <row r="432" spans="1:14" s="20" customFormat="1" ht="15">
      <c r="A432" s="13" t="s">
        <v>259</v>
      </c>
      <c r="B432" s="14">
        <v>27</v>
      </c>
      <c r="C432" s="15" t="s">
        <v>75</v>
      </c>
      <c r="D432" s="16" t="s">
        <v>68</v>
      </c>
      <c r="E432" s="17" t="s">
        <v>54</v>
      </c>
      <c r="F432" s="17" t="s">
        <v>59</v>
      </c>
      <c r="G432" s="17"/>
      <c r="H432" s="15" t="s">
        <v>46</v>
      </c>
      <c r="I432" s="15" t="s">
        <v>226</v>
      </c>
      <c r="J432" s="18">
        <v>0.10393518518518519</v>
      </c>
      <c r="K432" s="101">
        <f t="shared" si="9"/>
        <v>0.10393518518518519</v>
      </c>
      <c r="L432" s="19"/>
      <c r="N432" s="33"/>
    </row>
    <row r="433" spans="1:14" s="20" customFormat="1" ht="15">
      <c r="A433" s="13" t="s">
        <v>269</v>
      </c>
      <c r="B433" s="14">
        <v>132</v>
      </c>
      <c r="C433" s="15" t="s">
        <v>176</v>
      </c>
      <c r="D433" s="16" t="s">
        <v>177</v>
      </c>
      <c r="E433" s="17" t="s">
        <v>141</v>
      </c>
      <c r="F433" s="17">
        <v>8279</v>
      </c>
      <c r="G433" s="17"/>
      <c r="H433" s="15" t="s">
        <v>46</v>
      </c>
      <c r="I433" s="15" t="s">
        <v>221</v>
      </c>
      <c r="J433" s="18">
        <v>0.10393518518518519</v>
      </c>
      <c r="K433" s="101">
        <f t="shared" si="9"/>
        <v>0.10393518518518519</v>
      </c>
      <c r="L433" s="19"/>
      <c r="M433" s="33"/>
      <c r="N433" s="33"/>
    </row>
    <row r="434" spans="1:14" s="20" customFormat="1" ht="15">
      <c r="A434" s="13" t="s">
        <v>268</v>
      </c>
      <c r="B434" s="14">
        <v>14</v>
      </c>
      <c r="C434" s="15" t="s">
        <v>47</v>
      </c>
      <c r="D434" s="16" t="s">
        <v>48</v>
      </c>
      <c r="E434" s="17" t="s">
        <v>39</v>
      </c>
      <c r="F434" s="17">
        <v>93456</v>
      </c>
      <c r="G434" s="17"/>
      <c r="H434" s="15" t="s">
        <v>46</v>
      </c>
      <c r="I434" s="15" t="s">
        <v>227</v>
      </c>
      <c r="J434" s="18">
        <v>0.10393518518518519</v>
      </c>
      <c r="K434" s="101">
        <f t="shared" si="9"/>
        <v>0.10393518518518519</v>
      </c>
      <c r="L434" s="19"/>
      <c r="M434" s="33"/>
      <c r="N434" s="33"/>
    </row>
    <row r="435" spans="1:14" s="20" customFormat="1" ht="15">
      <c r="A435" s="13" t="s">
        <v>266</v>
      </c>
      <c r="B435" s="14">
        <v>171</v>
      </c>
      <c r="C435" s="15" t="s">
        <v>34</v>
      </c>
      <c r="D435" s="16" t="s">
        <v>35</v>
      </c>
      <c r="E435" s="17" t="s">
        <v>25</v>
      </c>
      <c r="F435" s="17">
        <v>11976</v>
      </c>
      <c r="G435" s="17"/>
      <c r="H435" s="15" t="s">
        <v>46</v>
      </c>
      <c r="I435" s="15" t="s">
        <v>223</v>
      </c>
      <c r="J435" s="18">
        <v>0.10393518518518519</v>
      </c>
      <c r="K435" s="101">
        <f t="shared" si="9"/>
        <v>0.10393518518518519</v>
      </c>
      <c r="L435" s="19"/>
      <c r="M435" s="33"/>
      <c r="N435" s="33"/>
    </row>
    <row r="436" spans="1:14" s="20" customFormat="1" ht="15">
      <c r="A436" s="13" t="s">
        <v>265</v>
      </c>
      <c r="B436" s="14">
        <v>74</v>
      </c>
      <c r="C436" s="15" t="s">
        <v>162</v>
      </c>
      <c r="D436" s="16" t="s">
        <v>163</v>
      </c>
      <c r="E436" s="17" t="s">
        <v>146</v>
      </c>
      <c r="F436" s="17">
        <v>3706</v>
      </c>
      <c r="G436" s="17"/>
      <c r="H436" s="15" t="s">
        <v>28</v>
      </c>
      <c r="I436" s="15" t="s">
        <v>223</v>
      </c>
      <c r="J436" s="18">
        <v>0.10453703703703704</v>
      </c>
      <c r="K436" s="101">
        <f t="shared" si="9"/>
        <v>0.10453703703703704</v>
      </c>
      <c r="L436" s="19"/>
      <c r="M436" s="33"/>
      <c r="N436" s="33"/>
    </row>
    <row r="437" spans="1:14" s="20" customFormat="1" ht="15">
      <c r="A437" s="13" t="s">
        <v>263</v>
      </c>
      <c r="B437" s="14">
        <v>173</v>
      </c>
      <c r="C437" s="15" t="s">
        <v>110</v>
      </c>
      <c r="D437" s="16" t="s">
        <v>111</v>
      </c>
      <c r="E437" s="17" t="s">
        <v>25</v>
      </c>
      <c r="F437" s="17">
        <v>13882</v>
      </c>
      <c r="G437" s="17"/>
      <c r="H437" s="15" t="s">
        <v>46</v>
      </c>
      <c r="I437" s="15" t="s">
        <v>223</v>
      </c>
      <c r="J437" s="18">
        <v>0.10478009259259259</v>
      </c>
      <c r="K437" s="101">
        <f t="shared" si="9"/>
        <v>0.10478009259259259</v>
      </c>
      <c r="L437" s="19"/>
      <c r="N437" s="33"/>
    </row>
    <row r="438" spans="1:14" s="20" customFormat="1" ht="15">
      <c r="A438" s="13" t="s">
        <v>262</v>
      </c>
      <c r="B438" s="14">
        <v>56</v>
      </c>
      <c r="C438" s="15" t="s">
        <v>201</v>
      </c>
      <c r="D438" s="16" t="s">
        <v>202</v>
      </c>
      <c r="E438" s="17" t="s">
        <v>22</v>
      </c>
      <c r="F438" s="99">
        <v>7217</v>
      </c>
      <c r="G438" s="99"/>
      <c r="H438" s="15" t="s">
        <v>46</v>
      </c>
      <c r="I438" s="15" t="s">
        <v>225</v>
      </c>
      <c r="J438" s="18">
        <v>0.10478009259259259</v>
      </c>
      <c r="K438" s="101">
        <f t="shared" si="9"/>
        <v>0.10478009259259259</v>
      </c>
      <c r="L438" s="19"/>
      <c r="M438" s="33"/>
      <c r="N438" s="33"/>
    </row>
    <row r="439" spans="1:14" s="20" customFormat="1" ht="15">
      <c r="A439" s="13" t="s">
        <v>251</v>
      </c>
      <c r="B439" s="14">
        <v>81</v>
      </c>
      <c r="C439" s="15" t="s">
        <v>94</v>
      </c>
      <c r="D439" s="16" t="s">
        <v>95</v>
      </c>
      <c r="E439" s="17" t="s">
        <v>96</v>
      </c>
      <c r="F439" s="17">
        <v>12950</v>
      </c>
      <c r="G439" s="17"/>
      <c r="H439" s="15" t="s">
        <v>46</v>
      </c>
      <c r="I439" s="15" t="s">
        <v>230</v>
      </c>
      <c r="J439" s="18">
        <v>0.10530092592592592</v>
      </c>
      <c r="K439" s="101">
        <f t="shared" si="9"/>
        <v>0.10530092592592592</v>
      </c>
      <c r="L439" s="19"/>
      <c r="M439" s="33"/>
      <c r="N439" s="33"/>
    </row>
    <row r="440" spans="1:14" s="20" customFormat="1" ht="15">
      <c r="A440" s="13" t="s">
        <v>261</v>
      </c>
      <c r="B440" s="14">
        <v>122</v>
      </c>
      <c r="C440" s="15" t="s">
        <v>158</v>
      </c>
      <c r="D440" s="16" t="s">
        <v>159</v>
      </c>
      <c r="E440" s="17" t="s">
        <v>118</v>
      </c>
      <c r="F440" s="17">
        <v>19052</v>
      </c>
      <c r="G440" s="17"/>
      <c r="H440" s="15" t="s">
        <v>46</v>
      </c>
      <c r="I440" s="15" t="s">
        <v>221</v>
      </c>
      <c r="J440" s="18">
        <v>0.10530092592592592</v>
      </c>
      <c r="K440" s="101">
        <f t="shared" si="9"/>
        <v>0.10530092592592592</v>
      </c>
      <c r="L440" s="19"/>
      <c r="M440" s="33"/>
      <c r="N440" s="33"/>
    </row>
    <row r="441" spans="1:14" s="20" customFormat="1" ht="15">
      <c r="A441" s="13" t="s">
        <v>253</v>
      </c>
      <c r="B441" s="14">
        <v>25</v>
      </c>
      <c r="C441" s="15" t="s">
        <v>73</v>
      </c>
      <c r="D441" s="16" t="s">
        <v>66</v>
      </c>
      <c r="E441" s="17" t="s">
        <v>54</v>
      </c>
      <c r="F441" s="17" t="s">
        <v>59</v>
      </c>
      <c r="G441" s="17"/>
      <c r="H441" s="15" t="s">
        <v>46</v>
      </c>
      <c r="I441" s="15" t="s">
        <v>226</v>
      </c>
      <c r="J441" s="18">
        <v>0.10537037037037038</v>
      </c>
      <c r="K441" s="101">
        <f t="shared" si="9"/>
        <v>0.10537037037037038</v>
      </c>
      <c r="L441" s="19"/>
      <c r="M441" s="33"/>
      <c r="N441" s="33"/>
    </row>
    <row r="442" spans="1:14" s="20" customFormat="1" ht="15">
      <c r="A442" s="13" t="s">
        <v>258</v>
      </c>
      <c r="B442" s="14">
        <v>26</v>
      </c>
      <c r="C442" s="15" t="s">
        <v>74</v>
      </c>
      <c r="D442" s="16" t="s">
        <v>67</v>
      </c>
      <c r="E442" s="17" t="s">
        <v>54</v>
      </c>
      <c r="F442" s="17" t="s">
        <v>60</v>
      </c>
      <c r="G442" s="17"/>
      <c r="H442" s="15" t="s">
        <v>46</v>
      </c>
      <c r="I442" s="15" t="s">
        <v>226</v>
      </c>
      <c r="J442" s="18">
        <v>0.10537037037037038</v>
      </c>
      <c r="K442" s="101">
        <f t="shared" si="9"/>
        <v>0.10537037037037038</v>
      </c>
      <c r="L442" s="19"/>
      <c r="N442" s="33"/>
    </row>
    <row r="443" spans="1:14" s="20" customFormat="1" ht="15">
      <c r="A443" s="13" t="s">
        <v>256</v>
      </c>
      <c r="B443" s="14">
        <v>45</v>
      </c>
      <c r="C443" s="15" t="s">
        <v>137</v>
      </c>
      <c r="D443" s="16" t="s">
        <v>138</v>
      </c>
      <c r="E443" s="17" t="s">
        <v>26</v>
      </c>
      <c r="F443" s="17">
        <v>17773</v>
      </c>
      <c r="G443" s="17"/>
      <c r="H443" s="15" t="s">
        <v>46</v>
      </c>
      <c r="I443" s="15" t="s">
        <v>224</v>
      </c>
      <c r="J443" s="18">
        <v>0.10537037037037038</v>
      </c>
      <c r="K443" s="101">
        <f t="shared" si="9"/>
        <v>0.10537037037037038</v>
      </c>
      <c r="L443" s="19"/>
      <c r="M443" s="33"/>
      <c r="N443" s="33"/>
    </row>
    <row r="444" spans="1:14" s="20" customFormat="1" ht="15">
      <c r="A444" s="13" t="s">
        <v>255</v>
      </c>
      <c r="B444" s="14">
        <v>15</v>
      </c>
      <c r="C444" s="15" t="s">
        <v>79</v>
      </c>
      <c r="D444" s="16" t="s">
        <v>80</v>
      </c>
      <c r="E444" s="17" t="s">
        <v>39</v>
      </c>
      <c r="F444" s="17">
        <v>62374</v>
      </c>
      <c r="G444" s="17"/>
      <c r="H444" s="15" t="s">
        <v>27</v>
      </c>
      <c r="I444" s="15" t="s">
        <v>227</v>
      </c>
      <c r="J444" s="18">
        <v>0.10537037037037038</v>
      </c>
      <c r="K444" s="101">
        <f t="shared" si="9"/>
        <v>0.10537037037037038</v>
      </c>
      <c r="L444" s="19"/>
      <c r="M444" s="33"/>
      <c r="N444" s="33"/>
    </row>
    <row r="445" spans="1:14" s="20" customFormat="1" ht="15">
      <c r="A445" s="13" t="s">
        <v>254</v>
      </c>
      <c r="B445" s="14">
        <v>12</v>
      </c>
      <c r="C445" s="15" t="s">
        <v>40</v>
      </c>
      <c r="D445" s="16" t="s">
        <v>41</v>
      </c>
      <c r="E445" s="17" t="s">
        <v>39</v>
      </c>
      <c r="F445" s="17">
        <v>61924</v>
      </c>
      <c r="G445" s="17"/>
      <c r="H445" s="15" t="s">
        <v>28</v>
      </c>
      <c r="I445" s="15" t="s">
        <v>227</v>
      </c>
      <c r="J445" s="18">
        <v>0.10537037037037038</v>
      </c>
      <c r="K445" s="101">
        <f t="shared" si="9"/>
        <v>0.10537037037037038</v>
      </c>
      <c r="L445" s="19"/>
      <c r="M445" s="33"/>
      <c r="N445" s="33"/>
    </row>
    <row r="446" spans="1:14" s="20" customFormat="1" ht="15">
      <c r="A446" s="13" t="s">
        <v>252</v>
      </c>
      <c r="B446" s="14">
        <v>152</v>
      </c>
      <c r="C446" s="15" t="s">
        <v>97</v>
      </c>
      <c r="D446" s="16" t="s">
        <v>98</v>
      </c>
      <c r="E446" s="17" t="s">
        <v>36</v>
      </c>
      <c r="F446" s="17">
        <v>12966</v>
      </c>
      <c r="G446" s="17"/>
      <c r="H446" s="15" t="s">
        <v>46</v>
      </c>
      <c r="I446" s="15" t="s">
        <v>222</v>
      </c>
      <c r="J446" s="18">
        <v>0.10601851851851851</v>
      </c>
      <c r="K446" s="101">
        <f t="shared" si="9"/>
        <v>0.10601851851851851</v>
      </c>
      <c r="L446" s="19"/>
      <c r="M446" s="33"/>
      <c r="N446" s="33"/>
    </row>
    <row r="447" spans="1:14" s="20" customFormat="1" ht="15">
      <c r="A447" s="13" t="s">
        <v>250</v>
      </c>
      <c r="B447" s="14">
        <v>72</v>
      </c>
      <c r="C447" s="15" t="s">
        <v>144</v>
      </c>
      <c r="D447" s="16" t="s">
        <v>145</v>
      </c>
      <c r="E447" s="17" t="s">
        <v>146</v>
      </c>
      <c r="F447" s="17">
        <v>18044</v>
      </c>
      <c r="G447" s="17"/>
      <c r="H447" s="15" t="s">
        <v>46</v>
      </c>
      <c r="I447" s="15" t="s">
        <v>223</v>
      </c>
      <c r="J447" s="18">
        <v>0.10601851851851851</v>
      </c>
      <c r="K447" s="101">
        <f t="shared" si="9"/>
        <v>0.10601851851851851</v>
      </c>
      <c r="L447" s="19"/>
      <c r="M447" s="33"/>
      <c r="N447" s="33"/>
    </row>
    <row r="448" spans="1:14" s="20" customFormat="1" ht="15">
      <c r="A448" s="13" t="s">
        <v>249</v>
      </c>
      <c r="B448" s="14">
        <v>46</v>
      </c>
      <c r="C448" s="15" t="s">
        <v>85</v>
      </c>
      <c r="D448" s="16" t="s">
        <v>86</v>
      </c>
      <c r="E448" s="17" t="s">
        <v>26</v>
      </c>
      <c r="F448" s="17">
        <v>12006</v>
      </c>
      <c r="G448" s="17"/>
      <c r="H448" s="15" t="s">
        <v>46</v>
      </c>
      <c r="I448" s="15" t="s">
        <v>224</v>
      </c>
      <c r="J448" s="18">
        <v>0.10601851851851851</v>
      </c>
      <c r="K448" s="101">
        <f t="shared" si="9"/>
        <v>0.10601851851851851</v>
      </c>
      <c r="L448" s="19"/>
      <c r="N448" s="33"/>
    </row>
    <row r="449" spans="1:14" s="20" customFormat="1" ht="15">
      <c r="A449" s="13" t="s">
        <v>237</v>
      </c>
      <c r="B449" s="14">
        <v>9</v>
      </c>
      <c r="C449" s="15" t="s">
        <v>173</v>
      </c>
      <c r="D449" s="16" t="s">
        <v>174</v>
      </c>
      <c r="E449" s="17" t="s">
        <v>175</v>
      </c>
      <c r="F449" s="17">
        <v>7414</v>
      </c>
      <c r="G449" s="17"/>
      <c r="H449" s="15" t="s">
        <v>28</v>
      </c>
      <c r="I449" s="15" t="s">
        <v>228</v>
      </c>
      <c r="J449" s="18">
        <v>0.1065162037037037</v>
      </c>
      <c r="K449" s="101">
        <f t="shared" si="9"/>
        <v>0.1065162037037037</v>
      </c>
      <c r="L449" s="19"/>
      <c r="M449" s="33"/>
      <c r="N449" s="33"/>
    </row>
    <row r="450" spans="1:14" s="20" customFormat="1" ht="15">
      <c r="A450" s="13" t="s">
        <v>241</v>
      </c>
      <c r="B450" s="14">
        <v>158</v>
      </c>
      <c r="C450" s="15" t="s">
        <v>37</v>
      </c>
      <c r="D450" s="16" t="s">
        <v>38</v>
      </c>
      <c r="E450" s="17" t="s">
        <v>36</v>
      </c>
      <c r="F450" s="17">
        <v>14769</v>
      </c>
      <c r="G450" s="17"/>
      <c r="H450" s="15" t="s">
        <v>28</v>
      </c>
      <c r="I450" s="15" t="s">
        <v>222</v>
      </c>
      <c r="J450" s="18">
        <v>0.10731481481481481</v>
      </c>
      <c r="K450" s="101">
        <f t="shared" si="9"/>
        <v>0.10731481481481481</v>
      </c>
      <c r="L450" s="19"/>
      <c r="M450" s="33"/>
      <c r="N450" s="33"/>
    </row>
    <row r="451" spans="1:14" s="20" customFormat="1" ht="15">
      <c r="A451" s="13" t="s">
        <v>248</v>
      </c>
      <c r="B451" s="14">
        <v>93</v>
      </c>
      <c r="C451" s="15" t="s">
        <v>87</v>
      </c>
      <c r="D451" s="16" t="s">
        <v>88</v>
      </c>
      <c r="E451" s="17" t="s">
        <v>83</v>
      </c>
      <c r="F451" s="17">
        <v>12753</v>
      </c>
      <c r="G451" s="17"/>
      <c r="H451" s="15" t="s">
        <v>28</v>
      </c>
      <c r="I451" s="15" t="s">
        <v>229</v>
      </c>
      <c r="J451" s="18">
        <v>0.1078587962962963</v>
      </c>
      <c r="K451" s="101">
        <f t="shared" si="9"/>
        <v>0.1078587962962963</v>
      </c>
      <c r="L451" s="19"/>
      <c r="M451" s="33"/>
      <c r="N451" s="33"/>
    </row>
    <row r="452" spans="1:14" s="20" customFormat="1" ht="15">
      <c r="A452" s="13" t="s">
        <v>246</v>
      </c>
      <c r="B452" s="14">
        <v>59</v>
      </c>
      <c r="C452" s="15" t="s">
        <v>107</v>
      </c>
      <c r="D452" s="16" t="s">
        <v>108</v>
      </c>
      <c r="E452" s="17" t="s">
        <v>109</v>
      </c>
      <c r="F452" s="17">
        <v>13591</v>
      </c>
      <c r="G452" s="17"/>
      <c r="H452" s="15" t="s">
        <v>28</v>
      </c>
      <c r="I452" s="15" t="s">
        <v>225</v>
      </c>
      <c r="J452" s="18">
        <v>0.11046296296296297</v>
      </c>
      <c r="K452" s="101">
        <f t="shared" si="9"/>
        <v>0.11046296296296297</v>
      </c>
      <c r="L452" s="19"/>
      <c r="M452" s="33"/>
      <c r="N452" s="33"/>
    </row>
    <row r="453" spans="1:14" s="20" customFormat="1" ht="15">
      <c r="A453" s="13" t="s">
        <v>243</v>
      </c>
      <c r="B453" s="14">
        <v>44</v>
      </c>
      <c r="C453" s="15" t="s">
        <v>114</v>
      </c>
      <c r="D453" s="16" t="s">
        <v>115</v>
      </c>
      <c r="E453" s="17" t="s">
        <v>26</v>
      </c>
      <c r="F453" s="17">
        <v>15228</v>
      </c>
      <c r="G453" s="17"/>
      <c r="H453" s="15" t="s">
        <v>28</v>
      </c>
      <c r="I453" s="15" t="s">
        <v>224</v>
      </c>
      <c r="J453" s="18">
        <v>0.11050925925925925</v>
      </c>
      <c r="K453" s="101">
        <f t="shared" si="9"/>
        <v>0.11050925925925925</v>
      </c>
      <c r="L453" s="19"/>
      <c r="M453" s="33"/>
      <c r="N453" s="33"/>
    </row>
    <row r="454" spans="1:14" s="20" customFormat="1" ht="15">
      <c r="A454" s="13" t="s">
        <v>245</v>
      </c>
      <c r="B454" s="14">
        <v>2</v>
      </c>
      <c r="C454" s="15" t="s">
        <v>89</v>
      </c>
      <c r="D454" s="16" t="s">
        <v>90</v>
      </c>
      <c r="E454" s="17" t="s">
        <v>91</v>
      </c>
      <c r="F454" s="17">
        <v>12832</v>
      </c>
      <c r="G454" s="17"/>
      <c r="H454" s="15" t="s">
        <v>46</v>
      </c>
      <c r="I454" s="15" t="s">
        <v>228</v>
      </c>
      <c r="J454" s="18">
        <v>0.11197916666666667</v>
      </c>
      <c r="K454" s="101">
        <f t="shared" si="9"/>
        <v>0.11197916666666667</v>
      </c>
      <c r="L454" s="19"/>
      <c r="M454" s="33"/>
      <c r="N454" s="33"/>
    </row>
    <row r="455" spans="1:14" s="20" customFormat="1" ht="15">
      <c r="A455" s="13" t="s">
        <v>244</v>
      </c>
      <c r="B455" s="14">
        <v>157</v>
      </c>
      <c r="C455" s="15" t="s">
        <v>105</v>
      </c>
      <c r="D455" s="16" t="s">
        <v>106</v>
      </c>
      <c r="E455" s="17" t="s">
        <v>36</v>
      </c>
      <c r="F455" s="17">
        <v>13538</v>
      </c>
      <c r="G455" s="17"/>
      <c r="H455" s="15" t="s">
        <v>28</v>
      </c>
      <c r="I455" s="15" t="s">
        <v>222</v>
      </c>
      <c r="J455" s="18">
        <v>0.11203703703703705</v>
      </c>
      <c r="K455" s="101">
        <f t="shared" si="9"/>
        <v>0.11203703703703705</v>
      </c>
      <c r="L455" s="19"/>
      <c r="M455" s="33"/>
      <c r="N455" s="33"/>
    </row>
    <row r="456" spans="1:14" s="20" customFormat="1" ht="15">
      <c r="A456" s="13"/>
      <c r="B456" s="14">
        <v>41</v>
      </c>
      <c r="C456" s="15" t="s">
        <v>135</v>
      </c>
      <c r="D456" s="16" t="s">
        <v>136</v>
      </c>
      <c r="E456" s="17" t="s">
        <v>26</v>
      </c>
      <c r="F456" s="17">
        <v>17641</v>
      </c>
      <c r="G456" s="17"/>
      <c r="H456" s="15" t="s">
        <v>28</v>
      </c>
      <c r="I456" s="15" t="s">
        <v>224</v>
      </c>
      <c r="J456" s="18" t="s">
        <v>236</v>
      </c>
      <c r="K456" s="101" t="s">
        <v>236</v>
      </c>
      <c r="L456" s="19"/>
      <c r="M456" s="33"/>
      <c r="N456" s="33"/>
    </row>
    <row r="457" spans="1:14" s="20" customFormat="1" ht="15">
      <c r="A457" s="13"/>
      <c r="B457" s="14">
        <v>58</v>
      </c>
      <c r="C457" s="15" t="s">
        <v>119</v>
      </c>
      <c r="D457" s="16" t="s">
        <v>153</v>
      </c>
      <c r="E457" s="17" t="s">
        <v>154</v>
      </c>
      <c r="F457" s="17">
        <v>18595</v>
      </c>
      <c r="G457" s="17"/>
      <c r="H457" s="15" t="s">
        <v>28</v>
      </c>
      <c r="I457" s="15" t="s">
        <v>225</v>
      </c>
      <c r="J457" s="18" t="s">
        <v>236</v>
      </c>
      <c r="K457" s="101" t="s">
        <v>236</v>
      </c>
      <c r="L457" s="19"/>
      <c r="M457" s="33"/>
      <c r="N457" s="33"/>
    </row>
    <row r="458" spans="1:14" s="20" customFormat="1" ht="15">
      <c r="A458" s="13"/>
      <c r="B458" s="14">
        <v>91</v>
      </c>
      <c r="C458" s="15" t="s">
        <v>81</v>
      </c>
      <c r="D458" s="16" t="s">
        <v>82</v>
      </c>
      <c r="E458" s="17" t="s">
        <v>83</v>
      </c>
      <c r="F458" s="17">
        <v>10437</v>
      </c>
      <c r="G458" s="17"/>
      <c r="H458" s="15" t="s">
        <v>46</v>
      </c>
      <c r="I458" s="15" t="s">
        <v>229</v>
      </c>
      <c r="J458" s="18" t="s">
        <v>236</v>
      </c>
      <c r="K458" s="101" t="s">
        <v>236</v>
      </c>
      <c r="L458" s="19"/>
      <c r="M458" s="33"/>
      <c r="N458" s="33"/>
    </row>
    <row r="459" spans="1:14" s="20" customFormat="1" ht="15">
      <c r="A459" s="13"/>
      <c r="B459" s="14">
        <v>161</v>
      </c>
      <c r="C459" s="15" t="s">
        <v>180</v>
      </c>
      <c r="D459" s="16" t="s">
        <v>181</v>
      </c>
      <c r="E459" s="17" t="s">
        <v>182</v>
      </c>
      <c r="F459" s="17">
        <v>9611</v>
      </c>
      <c r="G459" s="17"/>
      <c r="H459" s="15" t="s">
        <v>28</v>
      </c>
      <c r="I459" s="15" t="s">
        <v>230</v>
      </c>
      <c r="J459" s="18" t="s">
        <v>236</v>
      </c>
      <c r="K459" s="101" t="s">
        <v>236</v>
      </c>
      <c r="L459" s="19"/>
      <c r="N459" s="33"/>
    </row>
    <row r="460" spans="1:14" s="20" customFormat="1" ht="15">
      <c r="A460" s="13"/>
      <c r="B460" s="14">
        <v>24</v>
      </c>
      <c r="C460" s="15" t="s">
        <v>72</v>
      </c>
      <c r="D460" s="16" t="s">
        <v>65</v>
      </c>
      <c r="E460" s="17" t="s">
        <v>54</v>
      </c>
      <c r="F460" s="17" t="s">
        <v>58</v>
      </c>
      <c r="G460" s="17"/>
      <c r="H460" s="15" t="s">
        <v>46</v>
      </c>
      <c r="I460" s="15" t="s">
        <v>226</v>
      </c>
      <c r="J460" s="18" t="s">
        <v>405</v>
      </c>
      <c r="K460" s="101" t="s">
        <v>405</v>
      </c>
      <c r="L460" s="19"/>
      <c r="M460" s="33"/>
      <c r="N460" s="33"/>
    </row>
    <row r="461" spans="1:14" s="20" customFormat="1" ht="15">
      <c r="A461" s="13"/>
      <c r="B461" s="14">
        <v>31</v>
      </c>
      <c r="C461" s="15" t="s">
        <v>122</v>
      </c>
      <c r="D461" s="16" t="s">
        <v>123</v>
      </c>
      <c r="E461" s="17" t="s">
        <v>84</v>
      </c>
      <c r="F461" s="17">
        <v>16602</v>
      </c>
      <c r="G461" s="17"/>
      <c r="H461" s="15" t="s">
        <v>46</v>
      </c>
      <c r="I461" s="15" t="s">
        <v>224</v>
      </c>
      <c r="J461" s="18" t="s">
        <v>405</v>
      </c>
      <c r="K461" s="101" t="s">
        <v>405</v>
      </c>
      <c r="L461" s="19"/>
      <c r="M461" s="33"/>
      <c r="N461" s="33"/>
    </row>
    <row r="462" spans="1:14" s="20" customFormat="1" ht="15">
      <c r="A462" s="13"/>
      <c r="B462" s="14">
        <v>60</v>
      </c>
      <c r="C462" s="15" t="s">
        <v>112</v>
      </c>
      <c r="D462" s="16" t="s">
        <v>113</v>
      </c>
      <c r="E462" s="17" t="s">
        <v>109</v>
      </c>
      <c r="F462" s="17">
        <v>14287</v>
      </c>
      <c r="G462" s="17"/>
      <c r="H462" s="15" t="s">
        <v>28</v>
      </c>
      <c r="I462" s="15" t="s">
        <v>225</v>
      </c>
      <c r="J462" s="18" t="s">
        <v>405</v>
      </c>
      <c r="K462" s="101" t="s">
        <v>405</v>
      </c>
      <c r="L462" s="19"/>
      <c r="M462" s="33"/>
      <c r="N462" s="33"/>
    </row>
    <row r="463" spans="1:22" s="155" customFormat="1" ht="15">
      <c r="A463" s="156"/>
      <c r="B463" s="156" t="s">
        <v>420</v>
      </c>
      <c r="C463" s="7"/>
      <c r="D463" s="156"/>
      <c r="E463" s="156"/>
      <c r="F463" s="156"/>
      <c r="G463" s="156"/>
      <c r="H463" s="156"/>
      <c r="I463" s="156"/>
      <c r="J463" s="156"/>
      <c r="K463" s="156"/>
      <c r="L463" s="156"/>
      <c r="N463"/>
      <c r="O463"/>
      <c r="P463"/>
      <c r="Q463"/>
      <c r="R463"/>
      <c r="S463"/>
      <c r="T463"/>
      <c r="U463"/>
      <c r="V463"/>
    </row>
    <row r="464" spans="2:22" s="155" customFormat="1" ht="12.75">
      <c r="B464" s="40"/>
      <c r="C464" s="36"/>
      <c r="N464"/>
      <c r="O464"/>
      <c r="P464"/>
      <c r="Q464"/>
      <c r="R464"/>
      <c r="S464"/>
      <c r="T464"/>
      <c r="U464"/>
      <c r="V464"/>
    </row>
    <row r="465" spans="1:13" ht="12.75">
      <c r="A465" s="155"/>
      <c r="B465" s="155"/>
      <c r="D465" s="155"/>
      <c r="E465" s="155"/>
      <c r="F465" s="155"/>
      <c r="H465" s="155"/>
      <c r="I465" s="155"/>
      <c r="J465" s="155"/>
      <c r="K465" s="155"/>
      <c r="L465" s="155"/>
      <c r="M465" s="155"/>
    </row>
    <row r="466" spans="1:13" ht="12.75">
      <c r="A466" s="155"/>
      <c r="B466" s="155"/>
      <c r="D466" s="155"/>
      <c r="E466" s="155"/>
      <c r="F466" s="155"/>
      <c r="H466" s="155"/>
      <c r="I466" s="155"/>
      <c r="J466" s="155"/>
      <c r="K466" s="155"/>
      <c r="L466" s="155"/>
      <c r="M466" s="155"/>
    </row>
    <row r="467" spans="1:13" ht="12.75">
      <c r="A467" s="155"/>
      <c r="B467" s="40"/>
      <c r="C467" s="36" t="s">
        <v>348</v>
      </c>
      <c r="D467" s="155"/>
      <c r="E467" s="155"/>
      <c r="F467" s="155"/>
      <c r="H467" s="155"/>
      <c r="I467" s="155"/>
      <c r="J467" s="155"/>
      <c r="K467" s="155"/>
      <c r="L467" s="155"/>
      <c r="M467" s="155"/>
    </row>
    <row r="468" spans="2:22" s="155" customFormat="1" ht="12.75">
      <c r="B468" s="40" t="s">
        <v>349</v>
      </c>
      <c r="C468" s="36" t="s">
        <v>427</v>
      </c>
      <c r="N468"/>
      <c r="O468"/>
      <c r="P468"/>
      <c r="Q468"/>
      <c r="R468"/>
      <c r="S468"/>
      <c r="T468"/>
      <c r="U468"/>
      <c r="V468"/>
    </row>
    <row r="469" spans="2:22" s="155" customFormat="1" ht="12.75">
      <c r="B469" s="40" t="s">
        <v>340</v>
      </c>
      <c r="C469" s="36" t="s">
        <v>428</v>
      </c>
      <c r="N469"/>
      <c r="O469"/>
      <c r="P469"/>
      <c r="Q469"/>
      <c r="R469"/>
      <c r="S469"/>
      <c r="T469"/>
      <c r="U469"/>
      <c r="V469"/>
    </row>
    <row r="470" spans="2:22" s="155" customFormat="1" ht="12.75">
      <c r="B470" s="40" t="s">
        <v>421</v>
      </c>
      <c r="C470" s="155" t="s">
        <v>429</v>
      </c>
      <c r="N470"/>
      <c r="O470"/>
      <c r="P470"/>
      <c r="Q470"/>
      <c r="R470"/>
      <c r="S470"/>
      <c r="T470"/>
      <c r="U470"/>
      <c r="V470"/>
    </row>
    <row r="471" spans="2:22" s="155" customFormat="1" ht="12.75">
      <c r="B471" s="40"/>
      <c r="N471"/>
      <c r="O471"/>
      <c r="P471"/>
      <c r="Q471"/>
      <c r="R471"/>
      <c r="S471"/>
      <c r="T471"/>
      <c r="U471"/>
      <c r="V471"/>
    </row>
    <row r="472" spans="2:22" s="155" customFormat="1" ht="12.75">
      <c r="B472" s="36"/>
      <c r="C472" s="36" t="s">
        <v>350</v>
      </c>
      <c r="N472"/>
      <c r="O472"/>
      <c r="P472"/>
      <c r="Q472"/>
      <c r="R472"/>
      <c r="S472"/>
      <c r="T472"/>
      <c r="U472"/>
      <c r="V472"/>
    </row>
    <row r="473" spans="3:22" s="155" customFormat="1" ht="12.75">
      <c r="C473" s="36"/>
      <c r="N473"/>
      <c r="O473"/>
      <c r="P473"/>
      <c r="Q473"/>
      <c r="R473"/>
      <c r="S473"/>
      <c r="T473"/>
      <c r="U473"/>
      <c r="V473"/>
    </row>
    <row r="474" spans="2:22" s="155" customFormat="1" ht="12.75">
      <c r="B474" s="36" t="s">
        <v>431</v>
      </c>
      <c r="N474"/>
      <c r="O474"/>
      <c r="P474"/>
      <c r="Q474"/>
      <c r="R474"/>
      <c r="S474"/>
      <c r="T474"/>
      <c r="U474"/>
      <c r="V474"/>
    </row>
    <row r="475" spans="2:22" s="155" customFormat="1" ht="12.75">
      <c r="B475" s="36" t="s">
        <v>432</v>
      </c>
      <c r="C475" s="2"/>
      <c r="N475"/>
      <c r="O475"/>
      <c r="P475"/>
      <c r="Q475"/>
      <c r="R475"/>
      <c r="S475"/>
      <c r="T475"/>
      <c r="U475"/>
      <c r="V475"/>
    </row>
    <row r="482" spans="1:13" ht="26.25">
      <c r="A482" s="160" t="s">
        <v>53</v>
      </c>
      <c r="B482" s="160"/>
      <c r="C482" s="160"/>
      <c r="D482" s="160"/>
      <c r="E482" s="160"/>
      <c r="F482" s="160"/>
      <c r="G482" s="160"/>
      <c r="H482" s="160"/>
      <c r="I482" s="160"/>
      <c r="J482" s="160"/>
      <c r="K482" s="160"/>
      <c r="L482" s="55"/>
      <c r="M482" s="54"/>
    </row>
    <row r="483" spans="1:13" ht="21">
      <c r="A483" s="162" t="s">
        <v>51</v>
      </c>
      <c r="B483" s="163"/>
      <c r="C483" s="163"/>
      <c r="D483" s="163"/>
      <c r="E483" s="163"/>
      <c r="F483" s="163"/>
      <c r="G483" s="163"/>
      <c r="H483" s="163"/>
      <c r="I483" s="163"/>
      <c r="J483" s="163"/>
      <c r="K483" s="163"/>
      <c r="L483" s="163"/>
      <c r="M483" s="155"/>
    </row>
    <row r="484" spans="1:13" ht="15.75" customHeight="1">
      <c r="A484" s="155"/>
      <c r="B484" s="155"/>
      <c r="D484" s="179" t="s">
        <v>423</v>
      </c>
      <c r="E484" s="179"/>
      <c r="F484" s="179"/>
      <c r="G484" s="179"/>
      <c r="H484" s="179"/>
      <c r="I484" s="179"/>
      <c r="J484" s="155"/>
      <c r="K484" s="3" t="s">
        <v>424</v>
      </c>
      <c r="L484"/>
      <c r="M484" s="155"/>
    </row>
    <row r="485" spans="1:13" ht="12.75">
      <c r="A485" s="77" t="s">
        <v>352</v>
      </c>
      <c r="B485" s="155"/>
      <c r="D485" s="155"/>
      <c r="E485" s="155"/>
      <c r="F485" s="155"/>
      <c r="H485" s="155"/>
      <c r="I485" s="155"/>
      <c r="J485" s="155"/>
      <c r="K485" s="3" t="s">
        <v>24</v>
      </c>
      <c r="L485"/>
      <c r="M485" s="155"/>
    </row>
    <row r="486" spans="1:12" ht="21">
      <c r="A486" s="164" t="s">
        <v>306</v>
      </c>
      <c r="B486" s="161"/>
      <c r="C486" s="161"/>
      <c r="D486" s="161"/>
      <c r="E486" s="161"/>
      <c r="F486" s="161"/>
      <c r="G486" s="161"/>
      <c r="H486" s="161"/>
      <c r="I486" s="161"/>
      <c r="J486" s="161"/>
      <c r="K486" s="161"/>
      <c r="L486"/>
    </row>
    <row r="487" spans="1:12" ht="9" customHeight="1">
      <c r="A487" s="155"/>
      <c r="B487" s="155"/>
      <c r="D487" s="155"/>
      <c r="E487" s="155"/>
      <c r="F487" s="155"/>
      <c r="H487" s="155"/>
      <c r="I487" s="155"/>
      <c r="J487" s="155"/>
      <c r="K487" s="155"/>
      <c r="L487"/>
    </row>
    <row r="488" spans="1:12" ht="12.75">
      <c r="A488" s="5" t="s">
        <v>0</v>
      </c>
      <c r="B488" s="5" t="s">
        <v>1</v>
      </c>
      <c r="C488" s="5" t="s">
        <v>2</v>
      </c>
      <c r="D488" s="5" t="s">
        <v>3</v>
      </c>
      <c r="E488" s="5" t="s">
        <v>4</v>
      </c>
      <c r="F488" s="5" t="s">
        <v>5</v>
      </c>
      <c r="G488" s="5"/>
      <c r="H488" s="5" t="s">
        <v>29</v>
      </c>
      <c r="I488" s="5" t="s">
        <v>16</v>
      </c>
      <c r="J488" s="5" t="s">
        <v>6</v>
      </c>
      <c r="K488" s="5" t="s">
        <v>7</v>
      </c>
      <c r="L488"/>
    </row>
    <row r="489" spans="1:12" ht="12.75">
      <c r="A489" s="6" t="s">
        <v>8</v>
      </c>
      <c r="B489" s="6" t="s">
        <v>9</v>
      </c>
      <c r="C489" s="6" t="s">
        <v>10</v>
      </c>
      <c r="D489" s="6" t="s">
        <v>11</v>
      </c>
      <c r="E489" s="6" t="s">
        <v>23</v>
      </c>
      <c r="F489" s="6" t="s">
        <v>12</v>
      </c>
      <c r="G489" s="6"/>
      <c r="H489" s="6" t="s">
        <v>30</v>
      </c>
      <c r="I489" s="6" t="s">
        <v>15</v>
      </c>
      <c r="J489" s="6" t="s">
        <v>13</v>
      </c>
      <c r="K489" s="6" t="s">
        <v>14</v>
      </c>
      <c r="L489"/>
    </row>
    <row r="490" spans="1:12" ht="13.5" thickBot="1">
      <c r="A490" s="155"/>
      <c r="B490" s="155"/>
      <c r="D490" s="155"/>
      <c r="E490" s="155"/>
      <c r="F490" s="155"/>
      <c r="H490" s="155"/>
      <c r="I490" s="155"/>
      <c r="J490" s="155"/>
      <c r="K490" s="155"/>
      <c r="L490"/>
    </row>
    <row r="491" spans="1:30" ht="15">
      <c r="A491" s="166" t="s">
        <v>441</v>
      </c>
      <c r="B491" s="166"/>
      <c r="C491" s="166"/>
      <c r="D491" s="166"/>
      <c r="E491" s="166"/>
      <c r="F491" s="166"/>
      <c r="G491" s="166"/>
      <c r="H491" s="166"/>
      <c r="I491" s="166"/>
      <c r="J491" s="166"/>
      <c r="K491" s="166"/>
      <c r="L491"/>
      <c r="N491" s="180" t="s">
        <v>303</v>
      </c>
      <c r="O491" s="180"/>
      <c r="P491" s="180"/>
      <c r="Q491" s="180"/>
      <c r="R491" s="181" t="s">
        <v>302</v>
      </c>
      <c r="S491" s="181"/>
      <c r="T491" s="181"/>
      <c r="U491" s="181"/>
      <c r="V491" s="180" t="s">
        <v>301</v>
      </c>
      <c r="W491" s="180"/>
      <c r="X491" s="180"/>
      <c r="Y491" s="180"/>
      <c r="Z491" s="181" t="s">
        <v>300</v>
      </c>
      <c r="AA491" s="181"/>
      <c r="AB491" s="181"/>
      <c r="AC491" s="181"/>
      <c r="AD491" s="53" t="s">
        <v>299</v>
      </c>
    </row>
    <row r="492" spans="1:12" ht="15">
      <c r="A492" s="156" t="s">
        <v>433</v>
      </c>
      <c r="B492" s="52"/>
      <c r="C492" s="51"/>
      <c r="D492" s="51"/>
      <c r="E492" s="165" t="s">
        <v>434</v>
      </c>
      <c r="F492" s="161"/>
      <c r="G492" s="161"/>
      <c r="H492" s="161"/>
      <c r="I492" s="161"/>
      <c r="J492" s="161"/>
      <c r="K492" s="161"/>
      <c r="L492"/>
    </row>
    <row r="493" spans="1:29" ht="15">
      <c r="A493" s="43" t="s">
        <v>297</v>
      </c>
      <c r="B493" s="14">
        <v>52</v>
      </c>
      <c r="C493" s="15" t="s">
        <v>169</v>
      </c>
      <c r="D493" s="16" t="s">
        <v>170</v>
      </c>
      <c r="E493" s="17" t="s">
        <v>22</v>
      </c>
      <c r="F493" s="17">
        <v>6111</v>
      </c>
      <c r="G493" s="17"/>
      <c r="H493" s="15" t="s">
        <v>46</v>
      </c>
      <c r="I493" s="15" t="s">
        <v>225</v>
      </c>
      <c r="J493" s="41">
        <f aca="true" t="shared" si="10" ref="J493:J549">SUM(P493,T493,X493,AB493,AD493)-SUM(Q493,U493,Y493,AC493)</f>
        <v>0.28888951388888734</v>
      </c>
      <c r="K493" s="45">
        <f aca="true" t="shared" si="11" ref="K493:K549">J493-$J$12</f>
        <v>0.28888951388888734</v>
      </c>
      <c r="L493"/>
      <c r="N493" s="13">
        <v>44</v>
      </c>
      <c r="O493" s="14">
        <v>52</v>
      </c>
      <c r="P493" s="18">
        <v>0.07844907407407407</v>
      </c>
      <c r="Q493" s="26"/>
      <c r="R493" s="83" t="s">
        <v>296</v>
      </c>
      <c r="S493" s="14">
        <v>52</v>
      </c>
      <c r="T493" s="141">
        <v>0.008773773148146608</v>
      </c>
      <c r="U493" s="26"/>
      <c r="V493" s="13" t="s">
        <v>272</v>
      </c>
      <c r="W493" s="14">
        <v>52</v>
      </c>
      <c r="X493" s="18">
        <v>0.09935185185185186</v>
      </c>
      <c r="Y493" s="26"/>
      <c r="Z493" s="13" t="s">
        <v>257</v>
      </c>
      <c r="AA493" s="14">
        <v>52</v>
      </c>
      <c r="AB493" s="18">
        <v>0.10231481481481482</v>
      </c>
      <c r="AC493" s="26"/>
    </row>
    <row r="494" spans="1:33" ht="15">
      <c r="A494" s="43" t="s">
        <v>274</v>
      </c>
      <c r="B494" s="14">
        <v>23</v>
      </c>
      <c r="C494" s="15" t="s">
        <v>71</v>
      </c>
      <c r="D494" s="16" t="s">
        <v>64</v>
      </c>
      <c r="E494" s="17" t="s">
        <v>54</v>
      </c>
      <c r="F494" s="17" t="s">
        <v>57</v>
      </c>
      <c r="G494" s="17"/>
      <c r="H494" s="15" t="s">
        <v>28</v>
      </c>
      <c r="I494" s="15" t="s">
        <v>226</v>
      </c>
      <c r="J494" s="41">
        <f t="shared" si="10"/>
        <v>0.2890320138888858</v>
      </c>
      <c r="K494" s="45">
        <f t="shared" si="11"/>
        <v>0.2890320138888858</v>
      </c>
      <c r="L494"/>
      <c r="N494" s="13">
        <v>4</v>
      </c>
      <c r="O494" s="14">
        <v>23</v>
      </c>
      <c r="P494" s="18">
        <v>0.07844907407407407</v>
      </c>
      <c r="Q494" s="26"/>
      <c r="R494" s="83" t="s">
        <v>264</v>
      </c>
      <c r="S494" s="14">
        <v>23</v>
      </c>
      <c r="T494" s="141">
        <v>0.008997291666663548</v>
      </c>
      <c r="U494" s="26"/>
      <c r="V494" s="13" t="s">
        <v>297</v>
      </c>
      <c r="W494" s="14">
        <v>23</v>
      </c>
      <c r="X494" s="18">
        <v>0.09935185185185186</v>
      </c>
      <c r="Y494" s="26">
        <v>6.944444444444444E-05</v>
      </c>
      <c r="Z494" s="13" t="s">
        <v>295</v>
      </c>
      <c r="AA494" s="14">
        <v>23</v>
      </c>
      <c r="AB494" s="18">
        <v>0.10231481481481482</v>
      </c>
      <c r="AC494" s="26">
        <v>1.1574074074074073E-05</v>
      </c>
      <c r="AF494" s="40"/>
      <c r="AG494" s="36"/>
    </row>
    <row r="495" spans="1:33" ht="15">
      <c r="A495" s="43" t="s">
        <v>292</v>
      </c>
      <c r="B495" s="14">
        <v>123</v>
      </c>
      <c r="C495" s="15" t="s">
        <v>127</v>
      </c>
      <c r="D495" s="16" t="s">
        <v>128</v>
      </c>
      <c r="E495" s="17" t="s">
        <v>118</v>
      </c>
      <c r="F495" s="17">
        <v>16978</v>
      </c>
      <c r="G495" s="17"/>
      <c r="H495" s="15" t="s">
        <v>28</v>
      </c>
      <c r="I495" s="15" t="s">
        <v>221</v>
      </c>
      <c r="J495" s="41">
        <f t="shared" si="10"/>
        <v>0.28905854166666345</v>
      </c>
      <c r="K495" s="45">
        <f t="shared" si="11"/>
        <v>0.28905854166666345</v>
      </c>
      <c r="L495"/>
      <c r="N495" s="13">
        <v>7</v>
      </c>
      <c r="O495" s="14">
        <v>123</v>
      </c>
      <c r="P495" s="18">
        <v>0.07844907407407407</v>
      </c>
      <c r="Q495" s="26">
        <v>2.3148148148148147E-05</v>
      </c>
      <c r="R495" s="83" t="s">
        <v>257</v>
      </c>
      <c r="S495" s="14">
        <v>123</v>
      </c>
      <c r="T495" s="141">
        <v>0.009046967592589376</v>
      </c>
      <c r="U495" s="26"/>
      <c r="V495" s="13" t="s">
        <v>274</v>
      </c>
      <c r="W495" s="14">
        <v>123</v>
      </c>
      <c r="X495" s="18">
        <v>0.09935185185185186</v>
      </c>
      <c r="Y495" s="26">
        <v>4.6296296296296294E-05</v>
      </c>
      <c r="Z495" s="13" t="s">
        <v>289</v>
      </c>
      <c r="AA495" s="14">
        <v>123</v>
      </c>
      <c r="AB495" s="18">
        <v>0.10231481481481482</v>
      </c>
      <c r="AC495" s="26">
        <v>3.472222222222222E-05</v>
      </c>
      <c r="AF495" s="40"/>
      <c r="AG495" s="36"/>
    </row>
    <row r="496" spans="1:33" ht="15">
      <c r="A496" s="43" t="s">
        <v>296</v>
      </c>
      <c r="B496" s="14">
        <v>51</v>
      </c>
      <c r="C496" s="15" t="s">
        <v>133</v>
      </c>
      <c r="D496" s="16" t="s">
        <v>134</v>
      </c>
      <c r="E496" s="17" t="s">
        <v>22</v>
      </c>
      <c r="F496" s="17">
        <v>17556</v>
      </c>
      <c r="G496" s="17"/>
      <c r="H496" s="15" t="s">
        <v>28</v>
      </c>
      <c r="I496" s="15" t="s">
        <v>225</v>
      </c>
      <c r="J496" s="41">
        <f t="shared" si="10"/>
        <v>0.2891244675925906</v>
      </c>
      <c r="K496" s="45">
        <f t="shared" si="11"/>
        <v>0.2891244675925906</v>
      </c>
      <c r="L496"/>
      <c r="N496" s="13">
        <v>36</v>
      </c>
      <c r="O496" s="14">
        <v>51</v>
      </c>
      <c r="P496" s="18">
        <v>0.07844907407407407</v>
      </c>
      <c r="Q496" s="19"/>
      <c r="R496" s="83" t="s">
        <v>294</v>
      </c>
      <c r="S496" s="14">
        <v>51</v>
      </c>
      <c r="T496" s="141">
        <v>0.008939282407405387</v>
      </c>
      <c r="U496" s="26"/>
      <c r="V496" s="13" t="s">
        <v>295</v>
      </c>
      <c r="W496" s="14">
        <v>51</v>
      </c>
      <c r="X496" s="18">
        <v>0.0994212962962963</v>
      </c>
      <c r="Y496" s="19"/>
      <c r="Z496" s="13" t="s">
        <v>286</v>
      </c>
      <c r="AA496" s="14">
        <v>51</v>
      </c>
      <c r="AB496" s="18">
        <v>0.10231481481481482</v>
      </c>
      <c r="AC496" s="19"/>
      <c r="AD496" s="50"/>
      <c r="AF496" s="40"/>
      <c r="AG496" s="155"/>
    </row>
    <row r="497" spans="1:29" ht="15">
      <c r="A497" s="43" t="s">
        <v>272</v>
      </c>
      <c r="B497" s="14">
        <v>1</v>
      </c>
      <c r="C497" s="15" t="s">
        <v>94</v>
      </c>
      <c r="D497" s="16" t="s">
        <v>155</v>
      </c>
      <c r="E497" s="17" t="s">
        <v>91</v>
      </c>
      <c r="F497" s="17">
        <v>18615</v>
      </c>
      <c r="G497" s="17"/>
      <c r="H497" s="15" t="s">
        <v>46</v>
      </c>
      <c r="I497" s="15" t="s">
        <v>228</v>
      </c>
      <c r="J497" s="41">
        <f t="shared" si="10"/>
        <v>0.2893312847222197</v>
      </c>
      <c r="K497" s="45">
        <f t="shared" si="11"/>
        <v>0.2893312847222197</v>
      </c>
      <c r="L497"/>
      <c r="N497" s="13">
        <v>9</v>
      </c>
      <c r="O497" s="14">
        <v>1</v>
      </c>
      <c r="P497" s="18">
        <v>0.07844907407407407</v>
      </c>
      <c r="Q497" s="19"/>
      <c r="R497" s="83" t="s">
        <v>297</v>
      </c>
      <c r="S497" s="14">
        <v>1</v>
      </c>
      <c r="T497" s="141">
        <v>0.008625266203700799</v>
      </c>
      <c r="U497" s="26"/>
      <c r="V497" s="13" t="s">
        <v>270</v>
      </c>
      <c r="W497" s="14">
        <v>1</v>
      </c>
      <c r="X497" s="18">
        <v>0.100104166666667</v>
      </c>
      <c r="Y497" s="19"/>
      <c r="Z497" s="13" t="s">
        <v>297</v>
      </c>
      <c r="AA497" s="14">
        <v>1</v>
      </c>
      <c r="AB497" s="18">
        <v>0.10226851851851852</v>
      </c>
      <c r="AC497" s="19">
        <v>0.00011574074074074073</v>
      </c>
    </row>
    <row r="498" spans="1:29" ht="15">
      <c r="A498" s="43" t="s">
        <v>295</v>
      </c>
      <c r="B498" s="14">
        <v>101</v>
      </c>
      <c r="C498" s="15" t="s">
        <v>124</v>
      </c>
      <c r="D498" s="16" t="s">
        <v>125</v>
      </c>
      <c r="E498" s="17" t="s">
        <v>126</v>
      </c>
      <c r="F498" s="17">
        <v>16849</v>
      </c>
      <c r="G498" s="17"/>
      <c r="H498" s="15" t="s">
        <v>46</v>
      </c>
      <c r="I498" s="15" t="s">
        <v>230</v>
      </c>
      <c r="J498" s="41">
        <f t="shared" si="10"/>
        <v>0.2893479861111082</v>
      </c>
      <c r="K498" s="45">
        <f t="shared" si="11"/>
        <v>0.2893479861111082</v>
      </c>
      <c r="L498"/>
      <c r="N498" s="13">
        <v>17</v>
      </c>
      <c r="O498" s="14">
        <v>101</v>
      </c>
      <c r="P498" s="18">
        <v>0.07844907407407407</v>
      </c>
      <c r="Q498" s="19"/>
      <c r="R498" s="83" t="s">
        <v>285</v>
      </c>
      <c r="S498" s="14">
        <v>101</v>
      </c>
      <c r="T498" s="141">
        <v>0.009255393518515544</v>
      </c>
      <c r="U498" s="26"/>
      <c r="V498" s="13" t="s">
        <v>292</v>
      </c>
      <c r="W498" s="14">
        <v>101</v>
      </c>
      <c r="X498" s="18">
        <v>0.09935185185185186</v>
      </c>
      <c r="Y498" s="19">
        <v>2.3148148148148147E-05</v>
      </c>
      <c r="Z498" s="13" t="s">
        <v>281</v>
      </c>
      <c r="AA498" s="14">
        <v>101</v>
      </c>
      <c r="AB498" s="18">
        <v>0.10231481481481482</v>
      </c>
      <c r="AC498" s="19"/>
    </row>
    <row r="499" spans="1:29" ht="15">
      <c r="A499" s="43" t="s">
        <v>289</v>
      </c>
      <c r="B499" s="14">
        <v>55</v>
      </c>
      <c r="C499" s="15" t="s">
        <v>131</v>
      </c>
      <c r="D499" s="16" t="s">
        <v>132</v>
      </c>
      <c r="E499" s="17" t="s">
        <v>22</v>
      </c>
      <c r="F499" s="17">
        <v>17469</v>
      </c>
      <c r="G499" s="17"/>
      <c r="H499" s="15" t="s">
        <v>28</v>
      </c>
      <c r="I499" s="15" t="s">
        <v>225</v>
      </c>
      <c r="J499" s="41">
        <f t="shared" si="10"/>
        <v>0.28958157407407137</v>
      </c>
      <c r="K499" s="45">
        <f t="shared" si="11"/>
        <v>0.28958157407407137</v>
      </c>
      <c r="L499"/>
      <c r="N499" s="13">
        <v>6</v>
      </c>
      <c r="O499" s="14">
        <v>55</v>
      </c>
      <c r="P499" s="18">
        <v>0.07844907407407407</v>
      </c>
      <c r="Q499" s="19"/>
      <c r="R499" s="83" t="s">
        <v>274</v>
      </c>
      <c r="S499" s="14">
        <v>55</v>
      </c>
      <c r="T499" s="141">
        <v>0.008748240740737732</v>
      </c>
      <c r="U499" s="26"/>
      <c r="V499" s="13" t="s">
        <v>264</v>
      </c>
      <c r="W499" s="14">
        <v>55</v>
      </c>
      <c r="X499" s="18">
        <v>0.100104166666667</v>
      </c>
      <c r="Y499" s="19">
        <v>3.472222222222222E-05</v>
      </c>
      <c r="Z499" s="13" t="s">
        <v>294</v>
      </c>
      <c r="AA499" s="14">
        <v>55</v>
      </c>
      <c r="AB499" s="18">
        <v>0.10231481481481482</v>
      </c>
      <c r="AC499" s="19"/>
    </row>
    <row r="500" spans="1:29" ht="15">
      <c r="A500" s="43" t="s">
        <v>294</v>
      </c>
      <c r="B500" s="14">
        <v>61</v>
      </c>
      <c r="C500" s="15" t="s">
        <v>207</v>
      </c>
      <c r="D500" s="16" t="s">
        <v>208</v>
      </c>
      <c r="E500" s="17" t="s">
        <v>209</v>
      </c>
      <c r="F500" s="99">
        <v>17476</v>
      </c>
      <c r="G500" s="99"/>
      <c r="H500" s="15" t="s">
        <v>28</v>
      </c>
      <c r="I500" s="15" t="s">
        <v>230</v>
      </c>
      <c r="J500" s="41">
        <f t="shared" si="10"/>
        <v>0.28960599537036846</v>
      </c>
      <c r="K500" s="45">
        <f t="shared" si="11"/>
        <v>0.28960599537036846</v>
      </c>
      <c r="L500"/>
      <c r="N500" s="13">
        <v>22</v>
      </c>
      <c r="O500" s="14">
        <v>61</v>
      </c>
      <c r="P500" s="18">
        <v>0.07844907407407407</v>
      </c>
      <c r="Q500" s="19"/>
      <c r="R500" s="83" t="s">
        <v>292</v>
      </c>
      <c r="S500" s="14">
        <v>61</v>
      </c>
      <c r="T500" s="141">
        <v>0.00874951388888668</v>
      </c>
      <c r="U500" s="26"/>
      <c r="V500" s="13" t="s">
        <v>247</v>
      </c>
      <c r="W500" s="14">
        <v>61</v>
      </c>
      <c r="X500" s="18">
        <v>0.100104166666667</v>
      </c>
      <c r="Y500" s="19">
        <v>1.1574074074074073E-05</v>
      </c>
      <c r="Z500" s="13" t="s">
        <v>291</v>
      </c>
      <c r="AA500" s="14">
        <v>61</v>
      </c>
      <c r="AB500" s="18">
        <v>0.10231481481481482</v>
      </c>
      <c r="AC500" s="19"/>
    </row>
    <row r="501" spans="1:29" ht="15">
      <c r="A501" s="43" t="s">
        <v>264</v>
      </c>
      <c r="B501" s="14">
        <v>22</v>
      </c>
      <c r="C501" s="15" t="s">
        <v>55</v>
      </c>
      <c r="D501" s="16" t="s">
        <v>63</v>
      </c>
      <c r="E501" s="17" t="s">
        <v>54</v>
      </c>
      <c r="F501" s="17" t="s">
        <v>56</v>
      </c>
      <c r="G501" s="17"/>
      <c r="H501" s="15" t="s">
        <v>46</v>
      </c>
      <c r="I501" s="15" t="s">
        <v>226</v>
      </c>
      <c r="J501" s="41">
        <f t="shared" si="10"/>
        <v>0.28964059027777433</v>
      </c>
      <c r="K501" s="45">
        <f t="shared" si="11"/>
        <v>0.28964059027777433</v>
      </c>
      <c r="L501"/>
      <c r="N501" s="13">
        <v>16</v>
      </c>
      <c r="O501" s="14">
        <v>22</v>
      </c>
      <c r="P501" s="18">
        <v>0.07844907407407407</v>
      </c>
      <c r="Q501" s="19">
        <v>5.7870370370370366E-05</v>
      </c>
      <c r="R501" s="83" t="s">
        <v>295</v>
      </c>
      <c r="S501" s="14">
        <v>22</v>
      </c>
      <c r="T501" s="141">
        <v>0.008830405092588818</v>
      </c>
      <c r="U501" s="26"/>
      <c r="V501" s="13" t="s">
        <v>287</v>
      </c>
      <c r="W501" s="14">
        <v>22</v>
      </c>
      <c r="X501" s="18">
        <v>0.100104166666667</v>
      </c>
      <c r="Y501" s="19"/>
      <c r="Z501" s="13" t="s">
        <v>247</v>
      </c>
      <c r="AA501" s="14">
        <v>22</v>
      </c>
      <c r="AB501" s="18">
        <v>0.10231481481481482</v>
      </c>
      <c r="AC501" s="19"/>
    </row>
    <row r="502" spans="1:29" ht="15">
      <c r="A502" s="43" t="s">
        <v>293</v>
      </c>
      <c r="B502" s="14">
        <v>73</v>
      </c>
      <c r="C502" s="15" t="s">
        <v>151</v>
      </c>
      <c r="D502" s="16" t="s">
        <v>152</v>
      </c>
      <c r="E502" s="17" t="s">
        <v>146</v>
      </c>
      <c r="F502" s="17">
        <v>18379</v>
      </c>
      <c r="G502" s="17"/>
      <c r="H502" s="15" t="s">
        <v>28</v>
      </c>
      <c r="I502" s="15" t="s">
        <v>223</v>
      </c>
      <c r="J502" s="41">
        <f t="shared" si="10"/>
        <v>0.2896532638888864</v>
      </c>
      <c r="K502" s="45">
        <f t="shared" si="11"/>
        <v>0.2896532638888864</v>
      </c>
      <c r="L502"/>
      <c r="N502" s="13">
        <v>11</v>
      </c>
      <c r="O502" s="14">
        <v>73</v>
      </c>
      <c r="P502" s="18">
        <v>0.07844907407407407</v>
      </c>
      <c r="Q502" s="19"/>
      <c r="R502" s="83" t="s">
        <v>272</v>
      </c>
      <c r="S502" s="14">
        <v>73</v>
      </c>
      <c r="T502" s="141">
        <v>0.00878520833333054</v>
      </c>
      <c r="U502" s="26"/>
      <c r="V502" s="13" t="s">
        <v>282</v>
      </c>
      <c r="W502" s="14">
        <v>73</v>
      </c>
      <c r="X502" s="18">
        <v>0.100104166666667</v>
      </c>
      <c r="Y502" s="19"/>
      <c r="Z502" s="13" t="s">
        <v>284</v>
      </c>
      <c r="AA502" s="14">
        <v>73</v>
      </c>
      <c r="AB502" s="18">
        <v>0.10231481481481482</v>
      </c>
      <c r="AC502" s="19"/>
    </row>
    <row r="503" spans="1:29" ht="15">
      <c r="A503" s="43" t="s">
        <v>291</v>
      </c>
      <c r="B503" s="14">
        <v>10</v>
      </c>
      <c r="C503" s="15" t="s">
        <v>197</v>
      </c>
      <c r="D503" s="16" t="s">
        <v>198</v>
      </c>
      <c r="E503" s="17" t="s">
        <v>199</v>
      </c>
      <c r="F503" s="99">
        <v>18735</v>
      </c>
      <c r="G503" s="99"/>
      <c r="H503" s="15" t="s">
        <v>28</v>
      </c>
      <c r="I503" s="15" t="s">
        <v>228</v>
      </c>
      <c r="J503" s="41">
        <f t="shared" si="10"/>
        <v>0.28975214120370274</v>
      </c>
      <c r="K503" s="45">
        <f t="shared" si="11"/>
        <v>0.28975214120370274</v>
      </c>
      <c r="L503"/>
      <c r="N503" s="13">
        <v>39</v>
      </c>
      <c r="O503" s="14">
        <v>10</v>
      </c>
      <c r="P503" s="18">
        <v>0.07844907407407407</v>
      </c>
      <c r="Q503" s="19"/>
      <c r="R503" s="83" t="s">
        <v>293</v>
      </c>
      <c r="S503" s="14">
        <v>10</v>
      </c>
      <c r="T503" s="141">
        <v>0.008999826388887584</v>
      </c>
      <c r="U503" s="26"/>
      <c r="V503" s="13" t="s">
        <v>284</v>
      </c>
      <c r="W503" s="14">
        <v>10</v>
      </c>
      <c r="X503" s="18">
        <v>0.100104166666667</v>
      </c>
      <c r="Y503" s="19"/>
      <c r="Z503" s="13" t="s">
        <v>274</v>
      </c>
      <c r="AA503" s="14">
        <v>10</v>
      </c>
      <c r="AB503" s="18">
        <v>0.10226851851851852</v>
      </c>
      <c r="AC503" s="19">
        <v>6.944444444444444E-05</v>
      </c>
    </row>
    <row r="504" spans="1:29" ht="15">
      <c r="A504" s="43" t="s">
        <v>257</v>
      </c>
      <c r="B504" s="14">
        <v>174</v>
      </c>
      <c r="C504" s="15" t="s">
        <v>139</v>
      </c>
      <c r="D504" s="16" t="s">
        <v>140</v>
      </c>
      <c r="E504" s="17" t="s">
        <v>25</v>
      </c>
      <c r="F504" s="17">
        <v>17781</v>
      </c>
      <c r="G504" s="17"/>
      <c r="H504" s="15" t="s">
        <v>28</v>
      </c>
      <c r="I504" s="15" t="s">
        <v>223</v>
      </c>
      <c r="J504" s="41">
        <f t="shared" si="10"/>
        <v>0.29005430555555206</v>
      </c>
      <c r="K504" s="45">
        <f t="shared" si="11"/>
        <v>0.29005430555555206</v>
      </c>
      <c r="L504"/>
      <c r="N504" s="13">
        <v>1</v>
      </c>
      <c r="O504" s="14">
        <v>174</v>
      </c>
      <c r="P504" s="18">
        <v>0.07844907407407407</v>
      </c>
      <c r="Q504" s="19">
        <v>0.00011574074074074073</v>
      </c>
      <c r="R504" s="83" t="s">
        <v>284</v>
      </c>
      <c r="S504" s="14">
        <v>174</v>
      </c>
      <c r="T504" s="141">
        <v>0.009359861111107676</v>
      </c>
      <c r="U504" s="26"/>
      <c r="V504" s="13" t="s">
        <v>289</v>
      </c>
      <c r="W504" s="14">
        <v>174</v>
      </c>
      <c r="X504" s="18">
        <v>0.10010416666666666</v>
      </c>
      <c r="Y504" s="19"/>
      <c r="Z504" s="13" t="s">
        <v>296</v>
      </c>
      <c r="AA504" s="14">
        <v>174</v>
      </c>
      <c r="AB504" s="18">
        <v>0.10231481481481482</v>
      </c>
      <c r="AC504" s="19">
        <v>5.7870370370370366E-05</v>
      </c>
    </row>
    <row r="505" spans="1:29" ht="15">
      <c r="A505" s="43" t="s">
        <v>281</v>
      </c>
      <c r="B505" s="14">
        <v>154</v>
      </c>
      <c r="C505" s="15" t="s">
        <v>121</v>
      </c>
      <c r="D505" s="16" t="s">
        <v>143</v>
      </c>
      <c r="E505" s="17" t="s">
        <v>36</v>
      </c>
      <c r="F505" s="17">
        <v>17959</v>
      </c>
      <c r="G505" s="17"/>
      <c r="H505" s="15" t="s">
        <v>46</v>
      </c>
      <c r="I505" s="15" t="s">
        <v>222</v>
      </c>
      <c r="J505" s="41">
        <f t="shared" si="10"/>
        <v>0.2901527546296268</v>
      </c>
      <c r="K505" s="45">
        <f t="shared" si="11"/>
        <v>0.2901527546296268</v>
      </c>
      <c r="L505"/>
      <c r="N505" s="13">
        <v>14</v>
      </c>
      <c r="O505" s="14">
        <v>154</v>
      </c>
      <c r="P505" s="18">
        <v>0.07844907407407407</v>
      </c>
      <c r="Q505" s="19"/>
      <c r="R505" s="83" t="s">
        <v>287</v>
      </c>
      <c r="S505" s="14">
        <v>154</v>
      </c>
      <c r="T505" s="141">
        <v>0.009284699074070944</v>
      </c>
      <c r="U505" s="26"/>
      <c r="V505" s="13" t="s">
        <v>279</v>
      </c>
      <c r="W505" s="14">
        <v>154</v>
      </c>
      <c r="X505" s="18">
        <v>0.100104166666667</v>
      </c>
      <c r="Y505" s="19"/>
      <c r="Z505" s="13" t="s">
        <v>270</v>
      </c>
      <c r="AA505" s="14">
        <v>154</v>
      </c>
      <c r="AB505" s="18">
        <v>0.10231481481481482</v>
      </c>
      <c r="AC505" s="19"/>
    </row>
    <row r="506" spans="1:29" ht="15">
      <c r="A506" s="43" t="s">
        <v>290</v>
      </c>
      <c r="B506" s="14">
        <v>53</v>
      </c>
      <c r="C506" s="15" t="s">
        <v>44</v>
      </c>
      <c r="D506" s="16" t="s">
        <v>45</v>
      </c>
      <c r="E506" s="17" t="s">
        <v>22</v>
      </c>
      <c r="F506" s="17">
        <v>18450</v>
      </c>
      <c r="G506" s="17"/>
      <c r="H506" s="15" t="s">
        <v>46</v>
      </c>
      <c r="I506" s="15" t="s">
        <v>225</v>
      </c>
      <c r="J506" s="41">
        <f t="shared" si="10"/>
        <v>0.2902108333333314</v>
      </c>
      <c r="K506" s="45">
        <f t="shared" si="11"/>
        <v>0.2902108333333314</v>
      </c>
      <c r="L506"/>
      <c r="N506" s="13">
        <v>31</v>
      </c>
      <c r="O506" s="14">
        <v>53</v>
      </c>
      <c r="P506" s="18">
        <v>0.07844907407407407</v>
      </c>
      <c r="Q506" s="19"/>
      <c r="R506" s="83" t="s">
        <v>270</v>
      </c>
      <c r="S506" s="14">
        <v>53</v>
      </c>
      <c r="T506" s="141">
        <v>0.009342777777775542</v>
      </c>
      <c r="U506" s="26"/>
      <c r="V506" s="13" t="s">
        <v>257</v>
      </c>
      <c r="W506" s="14">
        <v>53</v>
      </c>
      <c r="X506" s="18">
        <v>0.100104166666667</v>
      </c>
      <c r="Y506" s="19"/>
      <c r="Z506" s="13" t="s">
        <v>293</v>
      </c>
      <c r="AA506" s="14">
        <v>53</v>
      </c>
      <c r="AB506" s="18">
        <v>0.10231481481481482</v>
      </c>
      <c r="AC506" s="19"/>
    </row>
    <row r="507" spans="1:29" ht="15">
      <c r="A507" s="43" t="s">
        <v>285</v>
      </c>
      <c r="B507" s="14">
        <v>43</v>
      </c>
      <c r="C507" s="15" t="s">
        <v>160</v>
      </c>
      <c r="D507" s="16" t="s">
        <v>161</v>
      </c>
      <c r="E507" s="17" t="s">
        <v>26</v>
      </c>
      <c r="F507" s="17">
        <v>3653</v>
      </c>
      <c r="G507" s="17"/>
      <c r="H507" s="15" t="s">
        <v>28</v>
      </c>
      <c r="I507" s="15" t="s">
        <v>224</v>
      </c>
      <c r="J507" s="41">
        <f t="shared" si="10"/>
        <v>0.29022611111111</v>
      </c>
      <c r="K507" s="45">
        <f t="shared" si="11"/>
        <v>0.29022611111111</v>
      </c>
      <c r="L507"/>
      <c r="N507" s="13">
        <v>46</v>
      </c>
      <c r="O507" s="14">
        <v>43</v>
      </c>
      <c r="P507" s="18">
        <v>0.07844907407407407</v>
      </c>
      <c r="Q507" s="19"/>
      <c r="R507" s="83" t="s">
        <v>247</v>
      </c>
      <c r="S507" s="14">
        <v>43</v>
      </c>
      <c r="T507" s="141">
        <v>0.00935805555555412</v>
      </c>
      <c r="U507" s="26"/>
      <c r="V507" s="13" t="s">
        <v>291</v>
      </c>
      <c r="W507" s="14">
        <v>43</v>
      </c>
      <c r="X507" s="18">
        <v>0.100104166666667</v>
      </c>
      <c r="Y507" s="19"/>
      <c r="Z507" s="13" t="s">
        <v>275</v>
      </c>
      <c r="AA507" s="14">
        <v>43</v>
      </c>
      <c r="AB507" s="18">
        <v>0.10231481481481482</v>
      </c>
      <c r="AC507" s="19"/>
    </row>
    <row r="508" spans="1:29" ht="15">
      <c r="A508" s="43" t="s">
        <v>288</v>
      </c>
      <c r="B508" s="14">
        <v>121</v>
      </c>
      <c r="C508" s="15" t="s">
        <v>129</v>
      </c>
      <c r="D508" s="16" t="s">
        <v>130</v>
      </c>
      <c r="E508" s="17" t="s">
        <v>118</v>
      </c>
      <c r="F508" s="17">
        <v>17265</v>
      </c>
      <c r="G508" s="17"/>
      <c r="H508" s="15" t="s">
        <v>46</v>
      </c>
      <c r="I508" s="15" t="s">
        <v>221</v>
      </c>
      <c r="J508" s="41">
        <f t="shared" si="10"/>
        <v>0.290262037037034</v>
      </c>
      <c r="K508" s="45">
        <f t="shared" si="11"/>
        <v>0.290262037037034</v>
      </c>
      <c r="L508"/>
      <c r="N508" s="13">
        <v>10</v>
      </c>
      <c r="O508" s="14">
        <v>121</v>
      </c>
      <c r="P508" s="18">
        <v>0.07844907407407407</v>
      </c>
      <c r="Q508" s="19"/>
      <c r="R508" s="83" t="s">
        <v>278</v>
      </c>
      <c r="S508" s="14">
        <v>121</v>
      </c>
      <c r="T508" s="141">
        <v>0.00939398148147813</v>
      </c>
      <c r="U508" s="26"/>
      <c r="V508" s="13" t="s">
        <v>290</v>
      </c>
      <c r="W508" s="14">
        <v>121</v>
      </c>
      <c r="X508" s="18">
        <v>0.100104166666667</v>
      </c>
      <c r="Y508" s="19"/>
      <c r="Z508" s="13" t="s">
        <v>272</v>
      </c>
      <c r="AA508" s="14">
        <v>121</v>
      </c>
      <c r="AB508" s="18">
        <v>0.10231481481481482</v>
      </c>
      <c r="AC508" s="19"/>
    </row>
    <row r="509" spans="1:29" ht="15">
      <c r="A509" s="43" t="s">
        <v>287</v>
      </c>
      <c r="B509" s="14">
        <v>32</v>
      </c>
      <c r="C509" s="15" t="s">
        <v>171</v>
      </c>
      <c r="D509" s="16" t="s">
        <v>172</v>
      </c>
      <c r="E509" s="17" t="s">
        <v>84</v>
      </c>
      <c r="F509" s="17">
        <v>6587</v>
      </c>
      <c r="G509" s="17"/>
      <c r="H509" s="15" t="s">
        <v>46</v>
      </c>
      <c r="I509" s="15" t="s">
        <v>224</v>
      </c>
      <c r="J509" s="41">
        <f t="shared" si="10"/>
        <v>0.29034146990740506</v>
      </c>
      <c r="K509" s="45">
        <f t="shared" si="11"/>
        <v>0.29034146990740506</v>
      </c>
      <c r="L509"/>
      <c r="N509" s="13">
        <v>13</v>
      </c>
      <c r="O509" s="14">
        <v>32</v>
      </c>
      <c r="P509" s="18">
        <v>0.07844907407407407</v>
      </c>
      <c r="Q509" s="19"/>
      <c r="R509" s="83" t="s">
        <v>269</v>
      </c>
      <c r="S509" s="14">
        <v>32</v>
      </c>
      <c r="T509" s="141">
        <v>0.00960072916666397</v>
      </c>
      <c r="U509" s="26"/>
      <c r="V509" s="13" t="s">
        <v>281</v>
      </c>
      <c r="W509" s="14">
        <v>32</v>
      </c>
      <c r="X509" s="18">
        <v>0.100104166666667</v>
      </c>
      <c r="Y509" s="19"/>
      <c r="Z509" s="13" t="s">
        <v>292</v>
      </c>
      <c r="AA509" s="14">
        <v>32</v>
      </c>
      <c r="AB509" s="18">
        <v>0.10226851851851852</v>
      </c>
      <c r="AC509" s="19">
        <v>8.101851851851852E-05</v>
      </c>
    </row>
    <row r="510" spans="1:29" ht="15">
      <c r="A510" s="43" t="s">
        <v>279</v>
      </c>
      <c r="B510" s="14">
        <v>28</v>
      </c>
      <c r="C510" s="15" t="s">
        <v>76</v>
      </c>
      <c r="D510" s="16" t="s">
        <v>69</v>
      </c>
      <c r="E510" s="17" t="s">
        <v>54</v>
      </c>
      <c r="F510" s="17" t="s">
        <v>61</v>
      </c>
      <c r="G510" s="17"/>
      <c r="H510" s="15" t="s">
        <v>46</v>
      </c>
      <c r="I510" s="15" t="s">
        <v>226</v>
      </c>
      <c r="J510" s="41">
        <f t="shared" si="10"/>
        <v>0.2904995601851823</v>
      </c>
      <c r="K510" s="45">
        <f t="shared" si="11"/>
        <v>0.2904995601851823</v>
      </c>
      <c r="L510"/>
      <c r="N510" s="13">
        <v>12</v>
      </c>
      <c r="O510" s="14">
        <v>28</v>
      </c>
      <c r="P510" s="18">
        <v>0.07844907407407407</v>
      </c>
      <c r="Q510" s="19"/>
      <c r="R510" s="83" t="s">
        <v>263</v>
      </c>
      <c r="S510" s="14">
        <v>28</v>
      </c>
      <c r="T510" s="141">
        <v>0.009654652777774532</v>
      </c>
      <c r="U510" s="26"/>
      <c r="V510" s="13" t="s">
        <v>288</v>
      </c>
      <c r="W510" s="14">
        <v>28</v>
      </c>
      <c r="X510" s="18">
        <v>0.100104166666667</v>
      </c>
      <c r="Y510" s="19">
        <v>2.3148148148148147E-05</v>
      </c>
      <c r="Z510" s="13" t="s">
        <v>264</v>
      </c>
      <c r="AA510" s="14">
        <v>28</v>
      </c>
      <c r="AB510" s="18">
        <v>0.10231481481481482</v>
      </c>
      <c r="AC510" s="19"/>
    </row>
    <row r="511" spans="1:29" ht="15">
      <c r="A511" s="43" t="s">
        <v>286</v>
      </c>
      <c r="B511" s="14">
        <v>156</v>
      </c>
      <c r="C511" s="15" t="s">
        <v>147</v>
      </c>
      <c r="D511" s="16" t="s">
        <v>148</v>
      </c>
      <c r="E511" s="17" t="s">
        <v>36</v>
      </c>
      <c r="F511" s="17">
        <v>18304</v>
      </c>
      <c r="G511" s="17"/>
      <c r="H511" s="15" t="s">
        <v>28</v>
      </c>
      <c r="I511" s="15" t="s">
        <v>222</v>
      </c>
      <c r="J511" s="41">
        <f t="shared" si="10"/>
        <v>0.2905200578703671</v>
      </c>
      <c r="K511" s="45">
        <f t="shared" si="11"/>
        <v>0.2905200578703671</v>
      </c>
      <c r="L511"/>
      <c r="N511" s="13">
        <v>5</v>
      </c>
      <c r="O511" s="14">
        <v>156</v>
      </c>
      <c r="P511" s="18">
        <v>0.07844907407407407</v>
      </c>
      <c r="Q511" s="19"/>
      <c r="R511" s="83" t="s">
        <v>265</v>
      </c>
      <c r="S511" s="14">
        <v>156</v>
      </c>
      <c r="T511" s="141">
        <v>0.009652002314811253</v>
      </c>
      <c r="U511" s="26"/>
      <c r="V511" s="13" t="s">
        <v>286</v>
      </c>
      <c r="W511" s="14">
        <v>156</v>
      </c>
      <c r="X511" s="18">
        <v>0.100104166666667</v>
      </c>
      <c r="Y511" s="19"/>
      <c r="Z511" s="13" t="s">
        <v>279</v>
      </c>
      <c r="AA511" s="14">
        <v>156</v>
      </c>
      <c r="AB511" s="18">
        <v>0.10231481481481482</v>
      </c>
      <c r="AC511" s="19"/>
    </row>
    <row r="512" spans="1:29" ht="15">
      <c r="A512" s="43" t="s">
        <v>270</v>
      </c>
      <c r="B512" s="14">
        <v>131</v>
      </c>
      <c r="C512" s="15" t="s">
        <v>178</v>
      </c>
      <c r="D512" s="16" t="s">
        <v>179</v>
      </c>
      <c r="E512" s="17" t="s">
        <v>141</v>
      </c>
      <c r="F512" s="17">
        <v>8594</v>
      </c>
      <c r="G512" s="17"/>
      <c r="H512" s="15" t="s">
        <v>46</v>
      </c>
      <c r="I512" s="15" t="s">
        <v>221</v>
      </c>
      <c r="J512" s="41">
        <f t="shared" si="10"/>
        <v>0.29057743055555313</v>
      </c>
      <c r="K512" s="45">
        <f t="shared" si="11"/>
        <v>0.29057743055555313</v>
      </c>
      <c r="L512"/>
      <c r="N512" s="13">
        <v>21</v>
      </c>
      <c r="O512" s="14">
        <v>131</v>
      </c>
      <c r="P512" s="18">
        <v>0.07844907407407407</v>
      </c>
      <c r="Q512" s="19"/>
      <c r="R512" s="83" t="s">
        <v>261</v>
      </c>
      <c r="S512" s="14">
        <v>131</v>
      </c>
      <c r="T512" s="141">
        <v>0.009709374999997238</v>
      </c>
      <c r="U512" s="26"/>
      <c r="V512" s="13" t="s">
        <v>293</v>
      </c>
      <c r="W512" s="14">
        <v>131</v>
      </c>
      <c r="X512" s="18">
        <v>0.100104166666667</v>
      </c>
      <c r="Y512" s="19"/>
      <c r="Z512" s="13" t="s">
        <v>282</v>
      </c>
      <c r="AA512" s="14">
        <v>131</v>
      </c>
      <c r="AB512" s="18">
        <v>0.10231481481481482</v>
      </c>
      <c r="AC512" s="19"/>
    </row>
    <row r="513" spans="1:29" ht="15">
      <c r="A513" s="43" t="s">
        <v>283</v>
      </c>
      <c r="B513" s="14">
        <v>111</v>
      </c>
      <c r="C513" s="15" t="s">
        <v>166</v>
      </c>
      <c r="D513" s="16" t="s">
        <v>167</v>
      </c>
      <c r="E513" s="17" t="s">
        <v>168</v>
      </c>
      <c r="F513" s="17">
        <v>5352</v>
      </c>
      <c r="G513" s="17"/>
      <c r="H513" s="15" t="s">
        <v>46</v>
      </c>
      <c r="I513" s="15" t="s">
        <v>230</v>
      </c>
      <c r="J513" s="41">
        <f t="shared" si="10"/>
        <v>0.29058445601851707</v>
      </c>
      <c r="K513" s="45">
        <f t="shared" si="11"/>
        <v>0.29058445601851707</v>
      </c>
      <c r="L513"/>
      <c r="N513" s="13">
        <v>40</v>
      </c>
      <c r="O513" s="14">
        <v>111</v>
      </c>
      <c r="P513" s="18">
        <v>0.07844907407407407</v>
      </c>
      <c r="Q513" s="19"/>
      <c r="R513" s="83" t="s">
        <v>253</v>
      </c>
      <c r="S513" s="14">
        <v>111</v>
      </c>
      <c r="T513" s="141">
        <v>0.009716400462961211</v>
      </c>
      <c r="U513" s="26"/>
      <c r="V513" s="13" t="s">
        <v>280</v>
      </c>
      <c r="W513" s="14">
        <v>111</v>
      </c>
      <c r="X513" s="18">
        <v>0.100104166666667</v>
      </c>
      <c r="Y513" s="19"/>
      <c r="Z513" s="13" t="s">
        <v>278</v>
      </c>
      <c r="AA513" s="14">
        <v>111</v>
      </c>
      <c r="AB513" s="18">
        <v>0.10231481481481482</v>
      </c>
      <c r="AC513" s="19"/>
    </row>
    <row r="514" spans="1:29" ht="15">
      <c r="A514" s="43" t="s">
        <v>247</v>
      </c>
      <c r="B514" s="14">
        <v>54</v>
      </c>
      <c r="C514" s="15" t="s">
        <v>101</v>
      </c>
      <c r="D514" s="16" t="s">
        <v>102</v>
      </c>
      <c r="E514" s="17" t="s">
        <v>22</v>
      </c>
      <c r="F514" s="17">
        <v>13320</v>
      </c>
      <c r="G514" s="17"/>
      <c r="H514" s="15" t="s">
        <v>28</v>
      </c>
      <c r="I514" s="15" t="s">
        <v>225</v>
      </c>
      <c r="J514" s="41">
        <f t="shared" si="10"/>
        <v>0.29067980324073855</v>
      </c>
      <c r="K514" s="45">
        <f t="shared" si="11"/>
        <v>0.29067980324073855</v>
      </c>
      <c r="L514"/>
      <c r="N514" s="13">
        <v>25</v>
      </c>
      <c r="O514" s="14">
        <v>54</v>
      </c>
      <c r="P514" s="18">
        <v>0.07844907407407407</v>
      </c>
      <c r="Q514" s="19"/>
      <c r="R514" s="83" t="s">
        <v>241</v>
      </c>
      <c r="S514" s="14">
        <v>54</v>
      </c>
      <c r="T514" s="141">
        <v>0.009834895833330783</v>
      </c>
      <c r="U514" s="26"/>
      <c r="V514" s="13" t="s">
        <v>283</v>
      </c>
      <c r="W514" s="14">
        <v>54</v>
      </c>
      <c r="X514" s="18">
        <v>0.100104166666667</v>
      </c>
      <c r="Y514" s="19"/>
      <c r="Z514" s="13" t="s">
        <v>280</v>
      </c>
      <c r="AA514" s="14">
        <v>54</v>
      </c>
      <c r="AB514" s="18">
        <v>0.10231481481481482</v>
      </c>
      <c r="AC514" s="19">
        <v>2.3148148148148147E-05</v>
      </c>
    </row>
    <row r="515" spans="1:29" ht="15">
      <c r="A515" s="43" t="s">
        <v>284</v>
      </c>
      <c r="B515" s="14">
        <v>21</v>
      </c>
      <c r="C515" s="15" t="s">
        <v>211</v>
      </c>
      <c r="D515" s="16" t="s">
        <v>212</v>
      </c>
      <c r="E515" s="17" t="s">
        <v>213</v>
      </c>
      <c r="F515" s="17">
        <v>114</v>
      </c>
      <c r="G515" s="17"/>
      <c r="H515" s="15" t="s">
        <v>28</v>
      </c>
      <c r="I515" s="15" t="s">
        <v>226</v>
      </c>
      <c r="J515" s="41">
        <f t="shared" si="10"/>
        <v>0.29079557870370293</v>
      </c>
      <c r="K515" s="45">
        <f t="shared" si="11"/>
        <v>0.29079557870370293</v>
      </c>
      <c r="L515"/>
      <c r="N515" s="13">
        <v>43</v>
      </c>
      <c r="O515" s="14">
        <v>21</v>
      </c>
      <c r="P515" s="18">
        <v>0.07844907407407407</v>
      </c>
      <c r="Q515" s="19"/>
      <c r="R515" s="83" t="s">
        <v>246</v>
      </c>
      <c r="S515" s="14">
        <v>21</v>
      </c>
      <c r="T515" s="141">
        <v>0.009927523148147054</v>
      </c>
      <c r="U515" s="26"/>
      <c r="V515" s="13" t="s">
        <v>285</v>
      </c>
      <c r="W515" s="14">
        <v>21</v>
      </c>
      <c r="X515" s="18">
        <v>0.100104166666667</v>
      </c>
      <c r="Y515" s="19"/>
      <c r="Z515" s="13" t="s">
        <v>273</v>
      </c>
      <c r="AA515" s="14">
        <v>21</v>
      </c>
      <c r="AB515" s="18">
        <v>0.10231481481481482</v>
      </c>
      <c r="AC515" s="19"/>
    </row>
    <row r="516" spans="1:29" ht="15">
      <c r="A516" s="43" t="s">
        <v>282</v>
      </c>
      <c r="B516" s="14">
        <v>124</v>
      </c>
      <c r="C516" s="15" t="s">
        <v>116</v>
      </c>
      <c r="D516" s="16" t="s">
        <v>117</v>
      </c>
      <c r="E516" s="17" t="s">
        <v>118</v>
      </c>
      <c r="F516" s="17">
        <v>15508</v>
      </c>
      <c r="G516" s="17"/>
      <c r="H516" s="15" t="s">
        <v>28</v>
      </c>
      <c r="I516" s="15" t="s">
        <v>221</v>
      </c>
      <c r="J516" s="41">
        <f t="shared" si="10"/>
        <v>0.2914839583333316</v>
      </c>
      <c r="K516" s="45">
        <f t="shared" si="11"/>
        <v>0.2914839583333316</v>
      </c>
      <c r="L516"/>
      <c r="N516" s="13">
        <v>32</v>
      </c>
      <c r="O516" s="14">
        <v>124</v>
      </c>
      <c r="P516" s="18">
        <v>0.07844907407407407</v>
      </c>
      <c r="Q516" s="19"/>
      <c r="R516" s="83" t="s">
        <v>267</v>
      </c>
      <c r="S516" s="14">
        <v>124</v>
      </c>
      <c r="T516" s="141">
        <v>0.009574236111109434</v>
      </c>
      <c r="U516" s="26"/>
      <c r="V516" s="13" t="s">
        <v>275</v>
      </c>
      <c r="W516" s="14">
        <v>124</v>
      </c>
      <c r="X516" s="18">
        <v>0.10114583333333334</v>
      </c>
      <c r="Y516" s="19"/>
      <c r="Z516" s="13" t="s">
        <v>260</v>
      </c>
      <c r="AA516" s="14">
        <v>124</v>
      </c>
      <c r="AB516" s="18">
        <v>0.10231481481481482</v>
      </c>
      <c r="AC516" s="19"/>
    </row>
    <row r="517" spans="1:29" ht="15">
      <c r="A517" s="43" t="s">
        <v>280</v>
      </c>
      <c r="B517" s="14">
        <v>92</v>
      </c>
      <c r="C517" s="15" t="s">
        <v>183</v>
      </c>
      <c r="D517" s="16" t="s">
        <v>184</v>
      </c>
      <c r="E517" s="17" t="s">
        <v>83</v>
      </c>
      <c r="F517" s="17">
        <v>9910</v>
      </c>
      <c r="G517" s="17"/>
      <c r="H517" s="15" t="s">
        <v>46</v>
      </c>
      <c r="I517" s="15" t="s">
        <v>229</v>
      </c>
      <c r="J517" s="41">
        <f t="shared" si="10"/>
        <v>0.291604733796294</v>
      </c>
      <c r="K517" s="45">
        <f t="shared" si="11"/>
        <v>0.291604733796294</v>
      </c>
      <c r="L517"/>
      <c r="N517" s="13">
        <v>20</v>
      </c>
      <c r="O517" s="14">
        <v>92</v>
      </c>
      <c r="P517" s="18">
        <v>0.07844907407407407</v>
      </c>
      <c r="Q517" s="19"/>
      <c r="R517" s="83" t="s">
        <v>250</v>
      </c>
      <c r="S517" s="14">
        <v>92</v>
      </c>
      <c r="T517" s="141">
        <v>0.0097644560185162</v>
      </c>
      <c r="U517" s="26"/>
      <c r="V517" s="13" t="s">
        <v>278</v>
      </c>
      <c r="W517" s="14">
        <v>92</v>
      </c>
      <c r="X517" s="18">
        <v>0.10107638888888888</v>
      </c>
      <c r="Y517" s="19"/>
      <c r="Z517" s="13" t="s">
        <v>283</v>
      </c>
      <c r="AA517" s="14">
        <v>92</v>
      </c>
      <c r="AB517" s="18">
        <v>0.10231481481481482</v>
      </c>
      <c r="AC517" s="19"/>
    </row>
    <row r="518" spans="1:29" ht="15">
      <c r="A518" s="43" t="s">
        <v>276</v>
      </c>
      <c r="B518" s="14">
        <v>71</v>
      </c>
      <c r="C518" s="15" t="s">
        <v>156</v>
      </c>
      <c r="D518" s="16" t="s">
        <v>157</v>
      </c>
      <c r="E518" s="17" t="s">
        <v>146</v>
      </c>
      <c r="F518" s="17">
        <v>19040</v>
      </c>
      <c r="G518" s="17"/>
      <c r="H518" s="15" t="s">
        <v>46</v>
      </c>
      <c r="I518" s="15" t="s">
        <v>223</v>
      </c>
      <c r="J518" s="41">
        <f t="shared" si="10"/>
        <v>0.29187417824073825</v>
      </c>
      <c r="K518" s="45">
        <f t="shared" si="11"/>
        <v>0.29187417824073825</v>
      </c>
      <c r="L518"/>
      <c r="N518" s="13">
        <v>15</v>
      </c>
      <c r="O518" s="14">
        <v>71</v>
      </c>
      <c r="P518" s="18">
        <v>0.07844907407407407</v>
      </c>
      <c r="Q518" s="19"/>
      <c r="R518" s="83" t="s">
        <v>256</v>
      </c>
      <c r="S518" s="14">
        <v>71</v>
      </c>
      <c r="T518" s="141">
        <v>0.009721400462960439</v>
      </c>
      <c r="U518" s="26"/>
      <c r="V518" s="13" t="s">
        <v>273</v>
      </c>
      <c r="W518" s="14">
        <v>71</v>
      </c>
      <c r="X518" s="18">
        <v>0.1013888888888889</v>
      </c>
      <c r="Y518" s="19"/>
      <c r="Z518" s="13" t="s">
        <v>285</v>
      </c>
      <c r="AA518" s="14">
        <v>71</v>
      </c>
      <c r="AB518" s="18">
        <v>0.10231481481481482</v>
      </c>
      <c r="AC518" s="19"/>
    </row>
    <row r="519" spans="1:29" ht="15">
      <c r="A519" s="43" t="s">
        <v>278</v>
      </c>
      <c r="B519" s="14">
        <v>14</v>
      </c>
      <c r="C519" s="15" t="s">
        <v>47</v>
      </c>
      <c r="D519" s="16" t="s">
        <v>48</v>
      </c>
      <c r="E519" s="17" t="s">
        <v>39</v>
      </c>
      <c r="F519" s="17">
        <v>93456</v>
      </c>
      <c r="G519" s="17"/>
      <c r="H519" s="15" t="s">
        <v>46</v>
      </c>
      <c r="I519" s="15" t="s">
        <v>227</v>
      </c>
      <c r="J519" s="41">
        <f t="shared" si="10"/>
        <v>0.29197466435185054</v>
      </c>
      <c r="K519" s="45">
        <f t="shared" si="11"/>
        <v>0.29197466435185054</v>
      </c>
      <c r="L519"/>
      <c r="N519" s="13">
        <v>47</v>
      </c>
      <c r="O519" s="14">
        <v>14</v>
      </c>
      <c r="P519" s="18">
        <v>0.07861111111111112</v>
      </c>
      <c r="Q519" s="19"/>
      <c r="R519" s="83" t="s">
        <v>279</v>
      </c>
      <c r="S519" s="14">
        <v>14</v>
      </c>
      <c r="T519" s="141">
        <v>0.009324201388887562</v>
      </c>
      <c r="U519" s="26"/>
      <c r="V519" s="13" t="s">
        <v>294</v>
      </c>
      <c r="W519" s="14">
        <v>14</v>
      </c>
      <c r="X519" s="18">
        <v>0.10010416666666666</v>
      </c>
      <c r="Y519" s="19"/>
      <c r="Z519" s="13" t="s">
        <v>268</v>
      </c>
      <c r="AA519" s="14">
        <v>14</v>
      </c>
      <c r="AB519" s="18">
        <v>0.10393518518518519</v>
      </c>
      <c r="AC519" s="19"/>
    </row>
    <row r="520" spans="1:29" ht="15">
      <c r="A520" s="43" t="s">
        <v>277</v>
      </c>
      <c r="B520" s="14">
        <v>94</v>
      </c>
      <c r="C520" s="15" t="s">
        <v>149</v>
      </c>
      <c r="D520" s="16" t="s">
        <v>150</v>
      </c>
      <c r="E520" s="17" t="s">
        <v>83</v>
      </c>
      <c r="F520" s="17">
        <v>18360</v>
      </c>
      <c r="G520" s="17"/>
      <c r="H520" s="15" t="s">
        <v>46</v>
      </c>
      <c r="I520" s="15" t="s">
        <v>229</v>
      </c>
      <c r="J520" s="41">
        <f t="shared" si="10"/>
        <v>0.29220623842592436</v>
      </c>
      <c r="K520" s="45">
        <f t="shared" si="11"/>
        <v>0.29220623842592436</v>
      </c>
      <c r="L520"/>
      <c r="N520" s="13">
        <v>53</v>
      </c>
      <c r="O520" s="14">
        <v>94</v>
      </c>
      <c r="P520" s="18">
        <v>0.07861111111111112</v>
      </c>
      <c r="Q520" s="19"/>
      <c r="R520" s="83" t="s">
        <v>291</v>
      </c>
      <c r="S520" s="14">
        <v>94</v>
      </c>
      <c r="T520" s="141">
        <v>0.009034942129628066</v>
      </c>
      <c r="U520" s="26"/>
      <c r="V520" s="13" t="s">
        <v>268</v>
      </c>
      <c r="W520" s="14">
        <v>94</v>
      </c>
      <c r="X520" s="18">
        <v>0.10224537037037036</v>
      </c>
      <c r="Y520" s="19"/>
      <c r="Z520" s="13" t="s">
        <v>277</v>
      </c>
      <c r="AA520" s="14">
        <v>94</v>
      </c>
      <c r="AB520" s="18">
        <v>0.10231481481481482</v>
      </c>
      <c r="AC520" s="19"/>
    </row>
    <row r="521" spans="1:29" ht="15">
      <c r="A521" s="43" t="s">
        <v>275</v>
      </c>
      <c r="B521" s="14">
        <v>13</v>
      </c>
      <c r="C521" s="15" t="s">
        <v>49</v>
      </c>
      <c r="D521" s="16" t="s">
        <v>78</v>
      </c>
      <c r="E521" s="17" t="s">
        <v>39</v>
      </c>
      <c r="F521" s="17">
        <v>93752</v>
      </c>
      <c r="G521" s="17"/>
      <c r="H521" s="15" t="s">
        <v>46</v>
      </c>
      <c r="I521" s="15" t="s">
        <v>227</v>
      </c>
      <c r="J521" s="41">
        <f t="shared" si="10"/>
        <v>0.29254278935184896</v>
      </c>
      <c r="K521" s="45">
        <f t="shared" si="11"/>
        <v>0.29254278935184896</v>
      </c>
      <c r="L521"/>
      <c r="N521" s="13">
        <v>19</v>
      </c>
      <c r="O521" s="14">
        <v>13</v>
      </c>
      <c r="P521" s="18">
        <v>0.07844907407407407</v>
      </c>
      <c r="Q521" s="19"/>
      <c r="R521" s="83" t="s">
        <v>281</v>
      </c>
      <c r="S521" s="14">
        <v>13</v>
      </c>
      <c r="T521" s="141">
        <v>0.009174733796293431</v>
      </c>
      <c r="U521" s="26"/>
      <c r="V521" s="13" t="s">
        <v>265</v>
      </c>
      <c r="W521" s="14">
        <v>13</v>
      </c>
      <c r="X521" s="18">
        <v>0.10261574074074074</v>
      </c>
      <c r="Y521" s="19"/>
      <c r="Z521" s="13" t="s">
        <v>290</v>
      </c>
      <c r="AA521" s="14">
        <v>13</v>
      </c>
      <c r="AB521" s="18">
        <v>0.10231481481481482</v>
      </c>
      <c r="AC521" s="19">
        <v>1.1574074074074073E-05</v>
      </c>
    </row>
    <row r="522" spans="1:29" ht="15">
      <c r="A522" s="43" t="s">
        <v>260</v>
      </c>
      <c r="B522" s="14">
        <v>171</v>
      </c>
      <c r="C522" s="15" t="s">
        <v>34</v>
      </c>
      <c r="D522" s="16" t="s">
        <v>35</v>
      </c>
      <c r="E522" s="17" t="s">
        <v>25</v>
      </c>
      <c r="F522" s="17">
        <v>11976</v>
      </c>
      <c r="G522" s="17"/>
      <c r="H522" s="15" t="s">
        <v>46</v>
      </c>
      <c r="I522" s="15" t="s">
        <v>223</v>
      </c>
      <c r="J522" s="41">
        <f t="shared" si="10"/>
        <v>0.29323642361110924</v>
      </c>
      <c r="K522" s="45">
        <f t="shared" si="11"/>
        <v>0.29323642361110924</v>
      </c>
      <c r="L522"/>
      <c r="N522" s="13">
        <v>28</v>
      </c>
      <c r="O522" s="14">
        <v>171</v>
      </c>
      <c r="P522" s="18">
        <v>0.07844907407407407</v>
      </c>
      <c r="Q522" s="19"/>
      <c r="R522" s="83" t="s">
        <v>249</v>
      </c>
      <c r="S522" s="14">
        <v>171</v>
      </c>
      <c r="T522" s="141">
        <v>0.009775775462961073</v>
      </c>
      <c r="U522" s="26"/>
      <c r="V522" s="13" t="s">
        <v>277</v>
      </c>
      <c r="W522" s="14">
        <v>171</v>
      </c>
      <c r="X522" s="18">
        <v>0.10107638888888888</v>
      </c>
      <c r="Y522" s="19"/>
      <c r="Z522" s="13" t="s">
        <v>266</v>
      </c>
      <c r="AA522" s="14">
        <v>171</v>
      </c>
      <c r="AB522" s="18">
        <v>0.10393518518518519</v>
      </c>
      <c r="AC522" s="19"/>
    </row>
    <row r="523" spans="1:29" ht="15">
      <c r="A523" s="43" t="s">
        <v>273</v>
      </c>
      <c r="B523" s="14">
        <v>29</v>
      </c>
      <c r="C523" s="15" t="s">
        <v>77</v>
      </c>
      <c r="D523" s="16" t="s">
        <v>70</v>
      </c>
      <c r="E523" s="17" t="s">
        <v>54</v>
      </c>
      <c r="F523" s="17" t="s">
        <v>62</v>
      </c>
      <c r="G523" s="17"/>
      <c r="H523" s="15" t="s">
        <v>46</v>
      </c>
      <c r="I523" s="15" t="s">
        <v>226</v>
      </c>
      <c r="J523" s="41">
        <f t="shared" si="10"/>
        <v>0.29328762731481417</v>
      </c>
      <c r="K523" s="45">
        <f t="shared" si="11"/>
        <v>0.29328762731481417</v>
      </c>
      <c r="L523"/>
      <c r="N523" s="13">
        <v>51</v>
      </c>
      <c r="O523" s="14">
        <v>29</v>
      </c>
      <c r="P523" s="18">
        <v>0.07861111111111112</v>
      </c>
      <c r="Q523" s="19"/>
      <c r="R523" s="83" t="s">
        <v>262</v>
      </c>
      <c r="S523" s="14">
        <v>29</v>
      </c>
      <c r="T523" s="141">
        <v>0.009664942129628956</v>
      </c>
      <c r="U523" s="26"/>
      <c r="V523" s="13" t="s">
        <v>276</v>
      </c>
      <c r="W523" s="14">
        <v>29</v>
      </c>
      <c r="X523" s="18">
        <v>0.10107638888888888</v>
      </c>
      <c r="Y523" s="19"/>
      <c r="Z523" s="13" t="s">
        <v>271</v>
      </c>
      <c r="AA523" s="14">
        <v>29</v>
      </c>
      <c r="AB523" s="18">
        <v>0.10393518518518519</v>
      </c>
      <c r="AC523" s="19"/>
    </row>
    <row r="524" spans="1:29" ht="15">
      <c r="A524" s="43" t="s">
        <v>267</v>
      </c>
      <c r="B524" s="14">
        <v>16</v>
      </c>
      <c r="C524" s="15" t="s">
        <v>196</v>
      </c>
      <c r="D524" s="16" t="s">
        <v>195</v>
      </c>
      <c r="E524" s="17" t="s">
        <v>39</v>
      </c>
      <c r="F524" s="17">
        <v>150784</v>
      </c>
      <c r="G524" s="17"/>
      <c r="H524" s="15" t="s">
        <v>28</v>
      </c>
      <c r="I524" s="15" t="s">
        <v>227</v>
      </c>
      <c r="J524" s="41">
        <f t="shared" si="10"/>
        <v>0.293857604166665</v>
      </c>
      <c r="K524" s="45">
        <f t="shared" si="11"/>
        <v>0.293857604166665</v>
      </c>
      <c r="L524"/>
      <c r="N524" s="13">
        <v>42</v>
      </c>
      <c r="O524" s="14">
        <v>16</v>
      </c>
      <c r="P524" s="18">
        <v>0.07844907407407407</v>
      </c>
      <c r="Q524" s="46"/>
      <c r="R524" s="83" t="s">
        <v>271</v>
      </c>
      <c r="S524" s="14">
        <v>16</v>
      </c>
      <c r="T524" s="141">
        <v>0.009575196759257613</v>
      </c>
      <c r="U524" s="26"/>
      <c r="V524" s="13" t="s">
        <v>263</v>
      </c>
      <c r="W524" s="14">
        <v>16</v>
      </c>
      <c r="X524" s="18">
        <v>0.1033912037037037</v>
      </c>
      <c r="Y524" s="19"/>
      <c r="Z524" s="13" t="s">
        <v>267</v>
      </c>
      <c r="AA524" s="14">
        <v>16</v>
      </c>
      <c r="AB524" s="18">
        <v>0.10244212962962962</v>
      </c>
      <c r="AC524" s="19"/>
    </row>
    <row r="525" spans="1:29" ht="15">
      <c r="A525" s="43" t="s">
        <v>271</v>
      </c>
      <c r="B525" s="14">
        <v>132</v>
      </c>
      <c r="C525" s="15" t="s">
        <v>176</v>
      </c>
      <c r="D525" s="16" t="s">
        <v>177</v>
      </c>
      <c r="E525" s="17" t="s">
        <v>141</v>
      </c>
      <c r="F525" s="17">
        <v>8279</v>
      </c>
      <c r="G525" s="17"/>
      <c r="H525" s="15" t="s">
        <v>46</v>
      </c>
      <c r="I525" s="15" t="s">
        <v>221</v>
      </c>
      <c r="J525" s="41">
        <f t="shared" si="10"/>
        <v>0.2940837731481457</v>
      </c>
      <c r="K525" s="45">
        <f t="shared" si="11"/>
        <v>0.2940837731481457</v>
      </c>
      <c r="L525"/>
      <c r="N525" s="13">
        <v>27</v>
      </c>
      <c r="O525" s="14">
        <v>132</v>
      </c>
      <c r="P525" s="18">
        <v>0.07844907407407407</v>
      </c>
      <c r="Q525" s="19"/>
      <c r="R525" s="83" t="s">
        <v>251</v>
      </c>
      <c r="S525" s="14">
        <v>132</v>
      </c>
      <c r="T525" s="141">
        <v>0.009685624999997554</v>
      </c>
      <c r="U525" s="26"/>
      <c r="V525" s="13" t="s">
        <v>259</v>
      </c>
      <c r="W525" s="14">
        <v>132</v>
      </c>
      <c r="X525" s="18">
        <v>0.10201388888888889</v>
      </c>
      <c r="Y525" s="19"/>
      <c r="Z525" s="13" t="s">
        <v>269</v>
      </c>
      <c r="AA525" s="14">
        <v>132</v>
      </c>
      <c r="AB525" s="18">
        <v>0.10393518518518519</v>
      </c>
      <c r="AC525" s="19"/>
    </row>
    <row r="526" spans="1:29" ht="15">
      <c r="A526" s="43" t="s">
        <v>259</v>
      </c>
      <c r="B526" s="14">
        <v>11</v>
      </c>
      <c r="C526" s="15" t="s">
        <v>42</v>
      </c>
      <c r="D526" s="16" t="s">
        <v>43</v>
      </c>
      <c r="E526" s="17" t="s">
        <v>39</v>
      </c>
      <c r="F526" s="17">
        <v>62012</v>
      </c>
      <c r="G526" s="17"/>
      <c r="H526" s="15" t="s">
        <v>46</v>
      </c>
      <c r="I526" s="15" t="s">
        <v>227</v>
      </c>
      <c r="J526" s="41">
        <f t="shared" si="10"/>
        <v>0.2952113888888873</v>
      </c>
      <c r="K526" s="45">
        <f t="shared" si="11"/>
        <v>0.2952113888888873</v>
      </c>
      <c r="L526"/>
      <c r="N526" s="13">
        <v>35</v>
      </c>
      <c r="O526" s="14">
        <v>11</v>
      </c>
      <c r="P526" s="18">
        <v>0.07844907407407407</v>
      </c>
      <c r="Q526" s="19"/>
      <c r="R526" s="83" t="s">
        <v>252</v>
      </c>
      <c r="S526" s="14">
        <v>11</v>
      </c>
      <c r="T526" s="141">
        <v>0.00975999999999843</v>
      </c>
      <c r="U526" s="26"/>
      <c r="V526" s="13" t="s">
        <v>258</v>
      </c>
      <c r="W526" s="14">
        <v>11</v>
      </c>
      <c r="X526" s="18">
        <v>0.1046875</v>
      </c>
      <c r="Y526" s="19"/>
      <c r="Z526" s="13" t="s">
        <v>288</v>
      </c>
      <c r="AA526" s="14">
        <v>11</v>
      </c>
      <c r="AB526" s="18">
        <v>0.10231481481481482</v>
      </c>
      <c r="AC526" s="19"/>
    </row>
    <row r="527" spans="1:29" ht="15">
      <c r="A527" s="43" t="s">
        <v>269</v>
      </c>
      <c r="B527" s="14">
        <v>81</v>
      </c>
      <c r="C527" s="15" t="s">
        <v>94</v>
      </c>
      <c r="D527" s="16" t="s">
        <v>95</v>
      </c>
      <c r="E527" s="17" t="s">
        <v>96</v>
      </c>
      <c r="F527" s="17">
        <v>12950</v>
      </c>
      <c r="G527" s="17"/>
      <c r="H527" s="15" t="s">
        <v>46</v>
      </c>
      <c r="I527" s="15" t="s">
        <v>230</v>
      </c>
      <c r="J527" s="41">
        <f t="shared" si="10"/>
        <v>0.2952403703703684</v>
      </c>
      <c r="K527" s="45">
        <f t="shared" si="11"/>
        <v>0.2952403703703684</v>
      </c>
      <c r="L527"/>
      <c r="N527" s="13">
        <v>26</v>
      </c>
      <c r="O527" s="14">
        <v>81</v>
      </c>
      <c r="P527" s="18">
        <v>0.07844907407407407</v>
      </c>
      <c r="Q527" s="19"/>
      <c r="R527" s="83" t="s">
        <v>245</v>
      </c>
      <c r="S527" s="14">
        <v>81</v>
      </c>
      <c r="T527" s="141">
        <v>0.010147777777775778</v>
      </c>
      <c r="U527" s="26"/>
      <c r="V527" s="13" t="s">
        <v>260</v>
      </c>
      <c r="W527" s="14">
        <v>81</v>
      </c>
      <c r="X527" s="18">
        <v>0.1013425925925926</v>
      </c>
      <c r="Y527" s="19"/>
      <c r="Z527" s="13" t="s">
        <v>251</v>
      </c>
      <c r="AA527" s="14">
        <v>81</v>
      </c>
      <c r="AB527" s="18">
        <v>0.10530092592592592</v>
      </c>
      <c r="AC527" s="19"/>
    </row>
    <row r="528" spans="1:29" ht="15">
      <c r="A528" s="43" t="s">
        <v>268</v>
      </c>
      <c r="B528" s="14">
        <v>27</v>
      </c>
      <c r="C528" s="15" t="s">
        <v>75</v>
      </c>
      <c r="D528" s="16" t="s">
        <v>68</v>
      </c>
      <c r="E528" s="17" t="s">
        <v>54</v>
      </c>
      <c r="F528" s="17" t="s">
        <v>59</v>
      </c>
      <c r="G528" s="17"/>
      <c r="H528" s="15" t="s">
        <v>46</v>
      </c>
      <c r="I528" s="15" t="s">
        <v>226</v>
      </c>
      <c r="J528" s="41">
        <f t="shared" si="10"/>
        <v>0.2954136805555529</v>
      </c>
      <c r="K528" s="45">
        <f t="shared" si="11"/>
        <v>0.2954136805555529</v>
      </c>
      <c r="L528"/>
      <c r="N528" s="13">
        <v>23</v>
      </c>
      <c r="O528" s="14">
        <v>27</v>
      </c>
      <c r="P528" s="18">
        <v>0.07844907407407407</v>
      </c>
      <c r="Q528" s="19"/>
      <c r="R528" s="83" t="s">
        <v>286</v>
      </c>
      <c r="S528" s="14">
        <v>27</v>
      </c>
      <c r="T528" s="141">
        <v>0.009325717592589933</v>
      </c>
      <c r="U528" s="26"/>
      <c r="V528" s="13" t="s">
        <v>261</v>
      </c>
      <c r="W528" s="14">
        <v>27</v>
      </c>
      <c r="X528" s="18">
        <v>0.1037037037037037</v>
      </c>
      <c r="Y528" s="19"/>
      <c r="Z528" s="13" t="s">
        <v>259</v>
      </c>
      <c r="AA528" s="14">
        <v>27</v>
      </c>
      <c r="AB528" s="18">
        <v>0.10393518518518519</v>
      </c>
      <c r="AC528" s="19"/>
    </row>
    <row r="529" spans="1:29" ht="15">
      <c r="A529" s="43" t="s">
        <v>266</v>
      </c>
      <c r="B529" s="14">
        <v>72</v>
      </c>
      <c r="C529" s="15" t="s">
        <v>144</v>
      </c>
      <c r="D529" s="16" t="s">
        <v>145</v>
      </c>
      <c r="E529" s="17" t="s">
        <v>146</v>
      </c>
      <c r="F529" s="17">
        <v>18044</v>
      </c>
      <c r="G529" s="17"/>
      <c r="H529" s="15" t="s">
        <v>46</v>
      </c>
      <c r="I529" s="15" t="s">
        <v>223</v>
      </c>
      <c r="J529" s="41">
        <f t="shared" si="10"/>
        <v>0.29584319444444346</v>
      </c>
      <c r="K529" s="45">
        <f t="shared" si="11"/>
        <v>0.29584319444444346</v>
      </c>
      <c r="L529"/>
      <c r="N529" s="13">
        <v>45</v>
      </c>
      <c r="O529" s="14">
        <v>72</v>
      </c>
      <c r="P529" s="18">
        <v>0.07844907407407407</v>
      </c>
      <c r="Q529" s="19"/>
      <c r="R529" s="83" t="s">
        <v>282</v>
      </c>
      <c r="S529" s="14">
        <v>72</v>
      </c>
      <c r="T529" s="141">
        <v>0.009361712962961972</v>
      </c>
      <c r="U529" s="26"/>
      <c r="V529" s="13" t="s">
        <v>271</v>
      </c>
      <c r="W529" s="14">
        <v>72</v>
      </c>
      <c r="X529" s="18">
        <v>0.10201388888888889</v>
      </c>
      <c r="Y529" s="19"/>
      <c r="Z529" s="13" t="s">
        <v>250</v>
      </c>
      <c r="AA529" s="14">
        <v>72</v>
      </c>
      <c r="AB529" s="18">
        <v>0.10601851851851851</v>
      </c>
      <c r="AC529" s="19"/>
    </row>
    <row r="530" spans="1:29" ht="15">
      <c r="A530" s="43" t="s">
        <v>265</v>
      </c>
      <c r="B530" s="14">
        <v>74</v>
      </c>
      <c r="C530" s="15" t="s">
        <v>162</v>
      </c>
      <c r="D530" s="16" t="s">
        <v>163</v>
      </c>
      <c r="E530" s="17" t="s">
        <v>146</v>
      </c>
      <c r="F530" s="17">
        <v>3706</v>
      </c>
      <c r="G530" s="17"/>
      <c r="H530" s="15" t="s">
        <v>28</v>
      </c>
      <c r="I530" s="15" t="s">
        <v>223</v>
      </c>
      <c r="J530" s="41">
        <f t="shared" si="10"/>
        <v>0.2961107523148133</v>
      </c>
      <c r="K530" s="45">
        <f t="shared" si="11"/>
        <v>0.2961107523148133</v>
      </c>
      <c r="L530"/>
      <c r="N530" s="13">
        <v>37</v>
      </c>
      <c r="O530" s="14">
        <v>74</v>
      </c>
      <c r="P530" s="18">
        <v>0.07844907407407407</v>
      </c>
      <c r="Q530" s="19"/>
      <c r="R530" s="83" t="s">
        <v>255</v>
      </c>
      <c r="S530" s="14">
        <v>74</v>
      </c>
      <c r="T530" s="141">
        <v>0.009733437499998533</v>
      </c>
      <c r="U530" s="26"/>
      <c r="V530" s="13" t="s">
        <v>262</v>
      </c>
      <c r="W530" s="14">
        <v>74</v>
      </c>
      <c r="X530" s="18">
        <v>0.1033912037037037</v>
      </c>
      <c r="Y530" s="19"/>
      <c r="Z530" s="13" t="s">
        <v>265</v>
      </c>
      <c r="AA530" s="14">
        <v>74</v>
      </c>
      <c r="AB530" s="18">
        <v>0.10453703703703704</v>
      </c>
      <c r="AC530" s="19"/>
    </row>
    <row r="531" spans="1:29" ht="15">
      <c r="A531" s="43" t="s">
        <v>263</v>
      </c>
      <c r="B531" s="14">
        <v>122</v>
      </c>
      <c r="C531" s="15" t="s">
        <v>158</v>
      </c>
      <c r="D531" s="16" t="s">
        <v>159</v>
      </c>
      <c r="E531" s="17" t="s">
        <v>118</v>
      </c>
      <c r="F531" s="17">
        <v>19052</v>
      </c>
      <c r="G531" s="17"/>
      <c r="H531" s="15" t="s">
        <v>46</v>
      </c>
      <c r="I531" s="15" t="s">
        <v>221</v>
      </c>
      <c r="J531" s="41">
        <f t="shared" si="10"/>
        <v>0.2965199884259247</v>
      </c>
      <c r="K531" s="45">
        <f t="shared" si="11"/>
        <v>0.2965199884259247</v>
      </c>
      <c r="L531"/>
      <c r="N531" s="13">
        <v>41</v>
      </c>
      <c r="O531" s="14">
        <v>122</v>
      </c>
      <c r="P531" s="18">
        <v>0.07844907407407407</v>
      </c>
      <c r="Q531" s="19"/>
      <c r="R531" s="83" t="s">
        <v>276</v>
      </c>
      <c r="S531" s="14">
        <v>122</v>
      </c>
      <c r="T531" s="141">
        <v>0.009378784722221024</v>
      </c>
      <c r="U531" s="26"/>
      <c r="V531" s="13" t="s">
        <v>251</v>
      </c>
      <c r="W531" s="14">
        <v>122</v>
      </c>
      <c r="X531" s="18">
        <v>0.1033912037037037</v>
      </c>
      <c r="Y531" s="19"/>
      <c r="Z531" s="13" t="s">
        <v>261</v>
      </c>
      <c r="AA531" s="14">
        <v>122</v>
      </c>
      <c r="AB531" s="18">
        <v>0.10530092592592592</v>
      </c>
      <c r="AC531" s="19"/>
    </row>
    <row r="532" spans="1:29" ht="15">
      <c r="A532" s="43" t="s">
        <v>262</v>
      </c>
      <c r="B532" s="14">
        <v>153</v>
      </c>
      <c r="C532" s="15" t="s">
        <v>99</v>
      </c>
      <c r="D532" s="16" t="s">
        <v>100</v>
      </c>
      <c r="E532" s="17" t="s">
        <v>36</v>
      </c>
      <c r="F532" s="17">
        <v>13192</v>
      </c>
      <c r="G532" s="17"/>
      <c r="H532" s="15" t="s">
        <v>46</v>
      </c>
      <c r="I532" s="15" t="s">
        <v>222</v>
      </c>
      <c r="J532" s="41">
        <f t="shared" si="10"/>
        <v>0.2970683101851852</v>
      </c>
      <c r="K532" s="45">
        <f t="shared" si="11"/>
        <v>0.2970683101851852</v>
      </c>
      <c r="L532"/>
      <c r="N532" s="13">
        <v>63</v>
      </c>
      <c r="O532" s="14">
        <v>153</v>
      </c>
      <c r="P532" s="18">
        <v>0.08299768518518519</v>
      </c>
      <c r="Q532" s="19"/>
      <c r="R532" s="83" t="s">
        <v>254</v>
      </c>
      <c r="S532" s="14">
        <v>153</v>
      </c>
      <c r="T532" s="141">
        <v>0.009741921296296318</v>
      </c>
      <c r="U532" s="26"/>
      <c r="V532" s="13" t="s">
        <v>269</v>
      </c>
      <c r="W532" s="14">
        <v>153</v>
      </c>
      <c r="X532" s="18">
        <v>0.10201388888888889</v>
      </c>
      <c r="Y532" s="19"/>
      <c r="Z532" s="13" t="s">
        <v>276</v>
      </c>
      <c r="AA532" s="14">
        <v>153</v>
      </c>
      <c r="AB532" s="18">
        <v>0.10231481481481482</v>
      </c>
      <c r="AC532" s="19"/>
    </row>
    <row r="533" spans="1:29" ht="15">
      <c r="A533" s="43" t="s">
        <v>251</v>
      </c>
      <c r="B533" s="14">
        <v>25</v>
      </c>
      <c r="C533" s="15" t="s">
        <v>73</v>
      </c>
      <c r="D533" s="16" t="s">
        <v>66</v>
      </c>
      <c r="E533" s="17" t="s">
        <v>54</v>
      </c>
      <c r="F533" s="17" t="s">
        <v>59</v>
      </c>
      <c r="G533" s="17"/>
      <c r="H533" s="15" t="s">
        <v>46</v>
      </c>
      <c r="I533" s="15" t="s">
        <v>226</v>
      </c>
      <c r="J533" s="41">
        <f t="shared" si="10"/>
        <v>0.2979672685185147</v>
      </c>
      <c r="K533" s="45">
        <f t="shared" si="11"/>
        <v>0.2979672685185147</v>
      </c>
      <c r="L533"/>
      <c r="N533" s="13">
        <v>3</v>
      </c>
      <c r="O533" s="14">
        <v>25</v>
      </c>
      <c r="P533" s="18">
        <v>0.07844907407407407</v>
      </c>
      <c r="Q533" s="19">
        <v>8.101851851851852E-05</v>
      </c>
      <c r="R533" s="83" t="s">
        <v>260</v>
      </c>
      <c r="S533" s="14">
        <v>25</v>
      </c>
      <c r="T533" s="141">
        <v>0.009541342592588709</v>
      </c>
      <c r="U533" s="26"/>
      <c r="V533" s="13" t="s">
        <v>256</v>
      </c>
      <c r="W533" s="14">
        <v>25</v>
      </c>
      <c r="X533" s="18">
        <v>0.1046875</v>
      </c>
      <c r="Y533" s="19"/>
      <c r="Z533" s="13" t="s">
        <v>253</v>
      </c>
      <c r="AA533" s="14">
        <v>25</v>
      </c>
      <c r="AB533" s="18">
        <v>0.10537037037037038</v>
      </c>
      <c r="AC533" s="19"/>
    </row>
    <row r="534" spans="1:29" ht="15">
      <c r="A534" s="43" t="s">
        <v>261</v>
      </c>
      <c r="B534" s="14">
        <v>26</v>
      </c>
      <c r="C534" s="15" t="s">
        <v>74</v>
      </c>
      <c r="D534" s="16" t="s">
        <v>67</v>
      </c>
      <c r="E534" s="17" t="s">
        <v>54</v>
      </c>
      <c r="F534" s="17" t="s">
        <v>60</v>
      </c>
      <c r="G534" s="17"/>
      <c r="H534" s="15" t="s">
        <v>46</v>
      </c>
      <c r="I534" s="15" t="s">
        <v>226</v>
      </c>
      <c r="J534" s="41">
        <f t="shared" si="10"/>
        <v>0.2983746990740732</v>
      </c>
      <c r="K534" s="45">
        <f t="shared" si="11"/>
        <v>0.2983746990740732</v>
      </c>
      <c r="L534"/>
      <c r="N534" s="13">
        <v>50</v>
      </c>
      <c r="O534" s="14">
        <v>26</v>
      </c>
      <c r="P534" s="18">
        <v>0.07861111111111112</v>
      </c>
      <c r="Q534" s="19">
        <v>1.1574074074074073E-05</v>
      </c>
      <c r="R534" s="83" t="s">
        <v>258</v>
      </c>
      <c r="S534" s="14">
        <v>26</v>
      </c>
      <c r="T534" s="141">
        <v>0.009717291666665785</v>
      </c>
      <c r="U534" s="26"/>
      <c r="V534" s="13" t="s">
        <v>254</v>
      </c>
      <c r="W534" s="14">
        <v>26</v>
      </c>
      <c r="X534" s="18">
        <v>0.1046875</v>
      </c>
      <c r="Y534" s="19"/>
      <c r="Z534" s="13" t="s">
        <v>258</v>
      </c>
      <c r="AA534" s="14">
        <v>26</v>
      </c>
      <c r="AB534" s="18">
        <v>0.10537037037037038</v>
      </c>
      <c r="AC534" s="19"/>
    </row>
    <row r="535" spans="1:29" ht="15">
      <c r="A535" s="43" t="s">
        <v>253</v>
      </c>
      <c r="B535" s="14">
        <v>15</v>
      </c>
      <c r="C535" s="15" t="s">
        <v>79</v>
      </c>
      <c r="D535" s="16" t="s">
        <v>80</v>
      </c>
      <c r="E535" s="17" t="s">
        <v>39</v>
      </c>
      <c r="F535" s="17">
        <v>62374</v>
      </c>
      <c r="G535" s="17"/>
      <c r="H535" s="15" t="s">
        <v>27</v>
      </c>
      <c r="I535" s="15" t="s">
        <v>227</v>
      </c>
      <c r="J535" s="41">
        <f t="shared" si="10"/>
        <v>0.29848865740740715</v>
      </c>
      <c r="K535" s="45">
        <f t="shared" si="11"/>
        <v>0.29848865740740715</v>
      </c>
      <c r="L535"/>
      <c r="N535" s="13">
        <v>59</v>
      </c>
      <c r="O535" s="14">
        <v>15</v>
      </c>
      <c r="P535" s="18">
        <v>0.07892361111111111</v>
      </c>
      <c r="Q535" s="19"/>
      <c r="R535" s="83" t="s">
        <v>277</v>
      </c>
      <c r="S535" s="14">
        <v>15</v>
      </c>
      <c r="T535" s="141">
        <v>0.00950717592592568</v>
      </c>
      <c r="U535" s="26"/>
      <c r="V535" s="13" t="s">
        <v>252</v>
      </c>
      <c r="W535" s="14">
        <v>15</v>
      </c>
      <c r="X535" s="18">
        <v>0.1046875</v>
      </c>
      <c r="Y535" s="19"/>
      <c r="Z535" s="13" t="s">
        <v>255</v>
      </c>
      <c r="AA535" s="14">
        <v>15</v>
      </c>
      <c r="AB535" s="18">
        <v>0.10537037037037038</v>
      </c>
      <c r="AC535" s="19"/>
    </row>
    <row r="536" spans="1:29" ht="15">
      <c r="A536" s="43" t="s">
        <v>258</v>
      </c>
      <c r="B536" s="14">
        <v>46</v>
      </c>
      <c r="C536" s="15" t="s">
        <v>85</v>
      </c>
      <c r="D536" s="16" t="s">
        <v>86</v>
      </c>
      <c r="E536" s="17" t="s">
        <v>26</v>
      </c>
      <c r="F536" s="17">
        <v>12006</v>
      </c>
      <c r="G536" s="17"/>
      <c r="H536" s="15" t="s">
        <v>46</v>
      </c>
      <c r="I536" s="15" t="s">
        <v>224</v>
      </c>
      <c r="J536" s="41">
        <f t="shared" si="10"/>
        <v>0.2984911921296278</v>
      </c>
      <c r="K536" s="45">
        <f t="shared" si="11"/>
        <v>0.2984911921296278</v>
      </c>
      <c r="L536"/>
      <c r="N536" s="13">
        <v>30</v>
      </c>
      <c r="O536" s="14">
        <v>46</v>
      </c>
      <c r="P536" s="18">
        <v>0.07844907407407407</v>
      </c>
      <c r="Q536" s="19"/>
      <c r="R536" s="83" t="s">
        <v>280</v>
      </c>
      <c r="S536" s="14">
        <v>46</v>
      </c>
      <c r="T536" s="141">
        <v>0.00937082175925747</v>
      </c>
      <c r="U536" s="26"/>
      <c r="V536" s="13" t="s">
        <v>253</v>
      </c>
      <c r="W536" s="14">
        <v>46</v>
      </c>
      <c r="X536" s="18">
        <v>0.1046875</v>
      </c>
      <c r="Y536" s="19"/>
      <c r="Z536" s="13" t="s">
        <v>249</v>
      </c>
      <c r="AA536" s="14">
        <v>46</v>
      </c>
      <c r="AB536" s="18">
        <v>0.10601851851851851</v>
      </c>
      <c r="AC536" s="19">
        <v>3.472222222222222E-05</v>
      </c>
    </row>
    <row r="537" spans="1:29" ht="15">
      <c r="A537" s="43" t="s">
        <v>256</v>
      </c>
      <c r="B537" s="14">
        <v>45</v>
      </c>
      <c r="C537" s="15" t="s">
        <v>137</v>
      </c>
      <c r="D537" s="16" t="s">
        <v>138</v>
      </c>
      <c r="E537" s="17" t="s">
        <v>26</v>
      </c>
      <c r="F537" s="17">
        <v>17773</v>
      </c>
      <c r="G537" s="17"/>
      <c r="H537" s="15" t="s">
        <v>46</v>
      </c>
      <c r="I537" s="15" t="s">
        <v>224</v>
      </c>
      <c r="J537" s="41">
        <f t="shared" si="10"/>
        <v>0.3023371643518512</v>
      </c>
      <c r="K537" s="45">
        <f t="shared" si="11"/>
        <v>0.3023371643518512</v>
      </c>
      <c r="L537"/>
      <c r="N537" s="13">
        <v>60</v>
      </c>
      <c r="O537" s="14">
        <v>45</v>
      </c>
      <c r="P537" s="18">
        <v>0.07945601851851852</v>
      </c>
      <c r="Q537" s="19"/>
      <c r="R537" s="83" t="s">
        <v>288</v>
      </c>
      <c r="S537" s="14">
        <v>45</v>
      </c>
      <c r="T537" s="141">
        <v>0.009281608796295606</v>
      </c>
      <c r="U537" s="26"/>
      <c r="V537" s="13" t="s">
        <v>241</v>
      </c>
      <c r="W537" s="14">
        <v>45</v>
      </c>
      <c r="X537" s="18">
        <v>0.10822916666666667</v>
      </c>
      <c r="Y537" s="19"/>
      <c r="Z537" s="13" t="s">
        <v>256</v>
      </c>
      <c r="AA537" s="14">
        <v>45</v>
      </c>
      <c r="AB537" s="18">
        <v>0.10537037037037038</v>
      </c>
      <c r="AC537" s="19"/>
    </row>
    <row r="538" spans="1:29" ht="15">
      <c r="A538" s="43" t="s">
        <v>255</v>
      </c>
      <c r="B538" s="14">
        <v>9</v>
      </c>
      <c r="C538" s="15" t="s">
        <v>173</v>
      </c>
      <c r="D538" s="16" t="s">
        <v>174</v>
      </c>
      <c r="E538" s="17" t="s">
        <v>175</v>
      </c>
      <c r="F538" s="17">
        <v>7414</v>
      </c>
      <c r="G538" s="17"/>
      <c r="H538" s="15" t="s">
        <v>28</v>
      </c>
      <c r="I538" s="15" t="s">
        <v>228</v>
      </c>
      <c r="J538" s="41">
        <f t="shared" si="10"/>
        <v>0.3030121643518511</v>
      </c>
      <c r="K538" s="45">
        <f t="shared" si="11"/>
        <v>0.3030121643518511</v>
      </c>
      <c r="L538"/>
      <c r="N538" s="13">
        <v>48</v>
      </c>
      <c r="O538" s="14">
        <v>9</v>
      </c>
      <c r="P538" s="18">
        <v>0.07861111111111112</v>
      </c>
      <c r="Q538" s="19"/>
      <c r="R538" s="83" t="s">
        <v>259</v>
      </c>
      <c r="S538" s="14">
        <v>9</v>
      </c>
      <c r="T538" s="141">
        <v>0.00958623842592515</v>
      </c>
      <c r="U538" s="26"/>
      <c r="V538" s="13" t="s">
        <v>243</v>
      </c>
      <c r="W538" s="14">
        <v>9</v>
      </c>
      <c r="X538" s="18">
        <v>0.10829861111111111</v>
      </c>
      <c r="Y538" s="19"/>
      <c r="Z538" s="13" t="s">
        <v>237</v>
      </c>
      <c r="AA538" s="14">
        <v>9</v>
      </c>
      <c r="AB538" s="18">
        <v>0.1065162037037037</v>
      </c>
      <c r="AC538" s="19"/>
    </row>
    <row r="539" spans="1:29" ht="15">
      <c r="A539" s="43" t="s">
        <v>254</v>
      </c>
      <c r="B539" s="14">
        <v>44</v>
      </c>
      <c r="C539" s="15" t="s">
        <v>114</v>
      </c>
      <c r="D539" s="16" t="s">
        <v>115</v>
      </c>
      <c r="E539" s="17" t="s">
        <v>26</v>
      </c>
      <c r="F539" s="17">
        <v>15228</v>
      </c>
      <c r="G539" s="17"/>
      <c r="H539" s="15" t="s">
        <v>28</v>
      </c>
      <c r="I539" s="15" t="s">
        <v>224</v>
      </c>
      <c r="J539" s="41">
        <f t="shared" si="10"/>
        <v>0.3038501504629595</v>
      </c>
      <c r="K539" s="45">
        <f t="shared" si="11"/>
        <v>0.3038501504629595</v>
      </c>
      <c r="L539"/>
      <c r="N539" s="13">
        <v>8</v>
      </c>
      <c r="O539" s="14">
        <v>44</v>
      </c>
      <c r="P539" s="18">
        <v>0.07844907407407407</v>
      </c>
      <c r="Q539" s="19"/>
      <c r="R539" s="83" t="s">
        <v>273</v>
      </c>
      <c r="S539" s="14">
        <v>44</v>
      </c>
      <c r="T539" s="141">
        <v>0.00955616898147802</v>
      </c>
      <c r="U539" s="26"/>
      <c r="V539" s="13" t="s">
        <v>249</v>
      </c>
      <c r="W539" s="14">
        <v>44</v>
      </c>
      <c r="X539" s="18">
        <v>0.10533564814814815</v>
      </c>
      <c r="Y539" s="19"/>
      <c r="Z539" s="13" t="s">
        <v>243</v>
      </c>
      <c r="AA539" s="14">
        <v>44</v>
      </c>
      <c r="AB539" s="18">
        <v>0.11050925925925925</v>
      </c>
      <c r="AC539" s="19"/>
    </row>
    <row r="540" spans="1:29" ht="15">
      <c r="A540" s="43" t="s">
        <v>252</v>
      </c>
      <c r="B540" s="14">
        <v>56</v>
      </c>
      <c r="C540" s="15" t="s">
        <v>201</v>
      </c>
      <c r="D540" s="16" t="s">
        <v>202</v>
      </c>
      <c r="E540" s="17" t="s">
        <v>22</v>
      </c>
      <c r="F540" s="99">
        <v>7217</v>
      </c>
      <c r="G540" s="99"/>
      <c r="H540" s="15" t="s">
        <v>46</v>
      </c>
      <c r="I540" s="15" t="s">
        <v>225</v>
      </c>
      <c r="J540" s="41">
        <f t="shared" si="10"/>
        <v>0.30413710648148096</v>
      </c>
      <c r="K540" s="45">
        <f t="shared" si="11"/>
        <v>0.30413710648148096</v>
      </c>
      <c r="L540"/>
      <c r="N540" s="13">
        <v>62</v>
      </c>
      <c r="O540" s="14">
        <v>56</v>
      </c>
      <c r="P540" s="18">
        <v>0.08078703703703703</v>
      </c>
      <c r="Q540" s="19"/>
      <c r="R540" s="83" t="s">
        <v>238</v>
      </c>
      <c r="S540" s="14">
        <v>56</v>
      </c>
      <c r="T540" s="141">
        <v>0.010340810185184655</v>
      </c>
      <c r="U540" s="26"/>
      <c r="V540" s="13" t="s">
        <v>246</v>
      </c>
      <c r="W540" s="14">
        <v>56</v>
      </c>
      <c r="X540" s="18">
        <v>0.10822916666666667</v>
      </c>
      <c r="Y540" s="19"/>
      <c r="Z540" s="13" t="s">
        <v>262</v>
      </c>
      <c r="AA540" s="14">
        <v>56</v>
      </c>
      <c r="AB540" s="18">
        <v>0.10478009259259259</v>
      </c>
      <c r="AC540" s="19"/>
    </row>
    <row r="541" spans="1:29" ht="15">
      <c r="A541" s="43" t="s">
        <v>250</v>
      </c>
      <c r="B541" s="14">
        <v>173</v>
      </c>
      <c r="C541" s="15" t="s">
        <v>110</v>
      </c>
      <c r="D541" s="16" t="s">
        <v>111</v>
      </c>
      <c r="E541" s="17" t="s">
        <v>25</v>
      </c>
      <c r="F541" s="17">
        <v>13882</v>
      </c>
      <c r="G541" s="17"/>
      <c r="H541" s="15" t="s">
        <v>46</v>
      </c>
      <c r="I541" s="15" t="s">
        <v>223</v>
      </c>
      <c r="J541" s="41">
        <f t="shared" si="10"/>
        <v>0.30705299768518374</v>
      </c>
      <c r="K541" s="45">
        <f t="shared" si="11"/>
        <v>0.30705299768518374</v>
      </c>
      <c r="L541"/>
      <c r="N541" s="13">
        <v>55</v>
      </c>
      <c r="O541" s="14">
        <v>173</v>
      </c>
      <c r="P541" s="18">
        <v>0.07861111111111112</v>
      </c>
      <c r="Q541" s="46"/>
      <c r="R541" s="83" t="s">
        <v>244</v>
      </c>
      <c r="S541" s="14">
        <v>173</v>
      </c>
      <c r="T541" s="141">
        <v>0.010247442129628175</v>
      </c>
      <c r="U541" s="26"/>
      <c r="V541" s="13" t="s">
        <v>245</v>
      </c>
      <c r="W541" s="14">
        <v>173</v>
      </c>
      <c r="X541" s="18">
        <v>0.11341435185185185</v>
      </c>
      <c r="Y541" s="19"/>
      <c r="Z541" s="13" t="s">
        <v>263</v>
      </c>
      <c r="AA541" s="14">
        <v>173</v>
      </c>
      <c r="AB541" s="18">
        <v>0.10478009259259259</v>
      </c>
      <c r="AC541" s="19"/>
    </row>
    <row r="542" spans="1:29" ht="15">
      <c r="A542" s="43" t="s">
        <v>249</v>
      </c>
      <c r="B542" s="14">
        <v>12</v>
      </c>
      <c r="C542" s="15" t="s">
        <v>40</v>
      </c>
      <c r="D542" s="16" t="s">
        <v>41</v>
      </c>
      <c r="E542" s="17" t="s">
        <v>39</v>
      </c>
      <c r="F542" s="17">
        <v>61924</v>
      </c>
      <c r="G542" s="17"/>
      <c r="H542" s="15" t="s">
        <v>28</v>
      </c>
      <c r="I542" s="15" t="s">
        <v>227</v>
      </c>
      <c r="J542" s="41">
        <f t="shared" si="10"/>
        <v>0.3078020486111099</v>
      </c>
      <c r="K542" s="45">
        <f t="shared" si="11"/>
        <v>0.3078020486111099</v>
      </c>
      <c r="L542"/>
      <c r="N542" s="13">
        <v>49</v>
      </c>
      <c r="O542" s="14">
        <v>12</v>
      </c>
      <c r="P542" s="18">
        <v>0.07861111111111112</v>
      </c>
      <c r="Q542" s="19"/>
      <c r="R542" s="83" t="s">
        <v>356</v>
      </c>
      <c r="S542" s="14">
        <v>12</v>
      </c>
      <c r="T542" s="141">
        <v>0.010406215277776552</v>
      </c>
      <c r="U542" s="26"/>
      <c r="V542" s="13" t="s">
        <v>244</v>
      </c>
      <c r="W542" s="14">
        <v>12</v>
      </c>
      <c r="X542" s="18">
        <v>0.11341435185185185</v>
      </c>
      <c r="Y542" s="19"/>
      <c r="Z542" s="13" t="s">
        <v>254</v>
      </c>
      <c r="AA542" s="14">
        <v>12</v>
      </c>
      <c r="AB542" s="18">
        <v>0.10537037037037038</v>
      </c>
      <c r="AC542" s="19"/>
    </row>
    <row r="543" spans="1:29" ht="15">
      <c r="A543" s="43" t="s">
        <v>237</v>
      </c>
      <c r="B543" s="14">
        <v>133</v>
      </c>
      <c r="C543" s="15" t="s">
        <v>92</v>
      </c>
      <c r="D543" s="16" t="s">
        <v>93</v>
      </c>
      <c r="E543" s="17" t="s">
        <v>33</v>
      </c>
      <c r="F543" s="17">
        <v>12896</v>
      </c>
      <c r="G543" s="17"/>
      <c r="H543" s="15" t="s">
        <v>28</v>
      </c>
      <c r="I543" s="15" t="s">
        <v>221</v>
      </c>
      <c r="J543" s="41">
        <f t="shared" si="10"/>
        <v>0.3079862037037035</v>
      </c>
      <c r="K543" s="45">
        <f t="shared" si="11"/>
        <v>0.3079862037037035</v>
      </c>
      <c r="L543"/>
      <c r="N543" s="13">
        <v>68</v>
      </c>
      <c r="O543" s="14">
        <v>133</v>
      </c>
      <c r="P543" s="18">
        <v>0.09065972222222222</v>
      </c>
      <c r="Q543" s="19"/>
      <c r="R543" s="83" t="s">
        <v>239</v>
      </c>
      <c r="S543" s="14">
        <v>133</v>
      </c>
      <c r="T543" s="141">
        <v>0.010324166666666456</v>
      </c>
      <c r="U543" s="26"/>
      <c r="V543" s="13" t="s">
        <v>255</v>
      </c>
      <c r="W543" s="14">
        <v>133</v>
      </c>
      <c r="X543" s="18">
        <v>0.1046875</v>
      </c>
      <c r="Y543" s="19"/>
      <c r="Z543" s="13" t="s">
        <v>287</v>
      </c>
      <c r="AA543" s="14">
        <v>133</v>
      </c>
      <c r="AB543" s="18">
        <v>0.10231481481481482</v>
      </c>
      <c r="AC543" s="19"/>
    </row>
    <row r="544" spans="1:29" ht="15">
      <c r="A544" s="43" t="s">
        <v>241</v>
      </c>
      <c r="B544" s="14">
        <v>158</v>
      </c>
      <c r="C544" s="15" t="s">
        <v>37</v>
      </c>
      <c r="D544" s="16" t="s">
        <v>38</v>
      </c>
      <c r="E544" s="17" t="s">
        <v>36</v>
      </c>
      <c r="F544" s="17">
        <v>14769</v>
      </c>
      <c r="G544" s="17"/>
      <c r="H544" s="15" t="s">
        <v>28</v>
      </c>
      <c r="I544" s="15" t="s">
        <v>222</v>
      </c>
      <c r="J544" s="41">
        <f t="shared" si="10"/>
        <v>0.31350598379629546</v>
      </c>
      <c r="K544" s="45">
        <f t="shared" si="11"/>
        <v>0.31350598379629546</v>
      </c>
      <c r="L544"/>
      <c r="N544" s="13">
        <v>58</v>
      </c>
      <c r="O544" s="14">
        <v>158</v>
      </c>
      <c r="P544" s="18">
        <v>0.07861111111111112</v>
      </c>
      <c r="Q544" s="49"/>
      <c r="R544" s="83" t="s">
        <v>242</v>
      </c>
      <c r="S544" s="14">
        <v>158</v>
      </c>
      <c r="T544" s="141">
        <v>0.010311539351851053</v>
      </c>
      <c r="U544" s="26"/>
      <c r="V544" s="13" t="s">
        <v>242</v>
      </c>
      <c r="W544" s="14">
        <v>158</v>
      </c>
      <c r="X544" s="18">
        <v>0.11726851851851851</v>
      </c>
      <c r="Y544" s="19"/>
      <c r="Z544" s="13" t="s">
        <v>241</v>
      </c>
      <c r="AA544" s="14">
        <v>158</v>
      </c>
      <c r="AB544" s="18">
        <v>0.10731481481481481</v>
      </c>
      <c r="AC544" s="19"/>
    </row>
    <row r="545" spans="1:29" ht="15">
      <c r="A545" s="43" t="s">
        <v>248</v>
      </c>
      <c r="B545" s="14">
        <v>157</v>
      </c>
      <c r="C545" s="15" t="s">
        <v>105</v>
      </c>
      <c r="D545" s="16" t="s">
        <v>106</v>
      </c>
      <c r="E545" s="17" t="s">
        <v>36</v>
      </c>
      <c r="F545" s="17">
        <v>13538</v>
      </c>
      <c r="G545" s="17"/>
      <c r="H545" s="15" t="s">
        <v>28</v>
      </c>
      <c r="I545" s="15" t="s">
        <v>222</v>
      </c>
      <c r="J545" s="41">
        <f t="shared" si="10"/>
        <v>0.3149208449074077</v>
      </c>
      <c r="K545" s="45">
        <f t="shared" si="11"/>
        <v>0.3149208449074077</v>
      </c>
      <c r="L545"/>
      <c r="N545" s="13">
        <v>67</v>
      </c>
      <c r="O545" s="14">
        <v>157</v>
      </c>
      <c r="P545" s="18">
        <v>0.09065972222222222</v>
      </c>
      <c r="Q545" s="49"/>
      <c r="R545" s="83" t="s">
        <v>268</v>
      </c>
      <c r="S545" s="14">
        <v>157</v>
      </c>
      <c r="T545" s="141">
        <v>0.009608344907407642</v>
      </c>
      <c r="U545" s="26"/>
      <c r="V545" s="13" t="s">
        <v>266</v>
      </c>
      <c r="W545" s="14">
        <v>157</v>
      </c>
      <c r="X545" s="18">
        <v>0.10261574074074074</v>
      </c>
      <c r="Y545" s="19"/>
      <c r="Z545" s="13" t="s">
        <v>244</v>
      </c>
      <c r="AA545" s="14">
        <v>157</v>
      </c>
      <c r="AB545" s="18">
        <v>0.11203703703703705</v>
      </c>
      <c r="AC545" s="19"/>
    </row>
    <row r="546" spans="1:29" ht="15">
      <c r="A546" s="43" t="s">
        <v>246</v>
      </c>
      <c r="B546" s="14">
        <v>152</v>
      </c>
      <c r="C546" s="15" t="s">
        <v>97</v>
      </c>
      <c r="D546" s="16" t="s">
        <v>98</v>
      </c>
      <c r="E546" s="17" t="s">
        <v>36</v>
      </c>
      <c r="F546" s="17">
        <v>12966</v>
      </c>
      <c r="G546" s="17"/>
      <c r="H546" s="15" t="s">
        <v>46</v>
      </c>
      <c r="I546" s="15" t="s">
        <v>222</v>
      </c>
      <c r="J546" s="41">
        <f t="shared" si="10"/>
        <v>0.3165182060185175</v>
      </c>
      <c r="K546" s="45">
        <f t="shared" si="11"/>
        <v>0.3165182060185175</v>
      </c>
      <c r="L546"/>
      <c r="N546" s="13">
        <v>54</v>
      </c>
      <c r="O546" s="14">
        <v>152</v>
      </c>
      <c r="P546" s="18">
        <v>0.07861111111111112</v>
      </c>
      <c r="Q546" s="20"/>
      <c r="R546" s="83" t="s">
        <v>395</v>
      </c>
      <c r="S546" s="14">
        <v>152</v>
      </c>
      <c r="T546" s="141">
        <v>0.012872372685184177</v>
      </c>
      <c r="U546" s="26"/>
      <c r="V546" s="13" t="s">
        <v>239</v>
      </c>
      <c r="W546" s="14">
        <v>152</v>
      </c>
      <c r="X546" s="18">
        <v>0.1190162037037037</v>
      </c>
      <c r="Y546" s="19"/>
      <c r="Z546" s="13" t="s">
        <v>252</v>
      </c>
      <c r="AA546" s="14">
        <v>152</v>
      </c>
      <c r="AB546" s="18">
        <v>0.10601851851851851</v>
      </c>
      <c r="AC546" s="19"/>
    </row>
    <row r="547" spans="1:29" ht="15">
      <c r="A547" s="43" t="s">
        <v>243</v>
      </c>
      <c r="B547" s="14">
        <v>2</v>
      </c>
      <c r="C547" s="15" t="s">
        <v>89</v>
      </c>
      <c r="D547" s="16" t="s">
        <v>90</v>
      </c>
      <c r="E547" s="17" t="s">
        <v>91</v>
      </c>
      <c r="F547" s="17">
        <v>12832</v>
      </c>
      <c r="G547" s="17"/>
      <c r="H547" s="15" t="s">
        <v>46</v>
      </c>
      <c r="I547" s="15" t="s">
        <v>228</v>
      </c>
      <c r="J547" s="41">
        <f t="shared" si="10"/>
        <v>0.3200342939814814</v>
      </c>
      <c r="K547" s="45">
        <f t="shared" si="11"/>
        <v>0.3200342939814814</v>
      </c>
      <c r="L547"/>
      <c r="N547" s="13">
        <v>61</v>
      </c>
      <c r="O547" s="14">
        <v>2</v>
      </c>
      <c r="P547" s="18">
        <v>0.07975694444444444</v>
      </c>
      <c r="Q547" s="19"/>
      <c r="R547" s="83" t="s">
        <v>357</v>
      </c>
      <c r="S547" s="14">
        <v>2</v>
      </c>
      <c r="T547" s="141">
        <v>0.010416238425925841</v>
      </c>
      <c r="U547" s="26"/>
      <c r="V547" s="13" t="s">
        <v>240</v>
      </c>
      <c r="W547" s="14">
        <v>2</v>
      </c>
      <c r="X547" s="18">
        <v>0.11788194444444444</v>
      </c>
      <c r="Y547" s="19"/>
      <c r="Z547" s="13" t="s">
        <v>245</v>
      </c>
      <c r="AA547" s="14">
        <v>2</v>
      </c>
      <c r="AB547" s="18">
        <v>0.11197916666666667</v>
      </c>
      <c r="AC547" s="19"/>
    </row>
    <row r="548" spans="1:29" ht="15">
      <c r="A548" s="43" t="s">
        <v>245</v>
      </c>
      <c r="B548" s="14">
        <v>93</v>
      </c>
      <c r="C548" s="15" t="s">
        <v>87</v>
      </c>
      <c r="D548" s="16" t="s">
        <v>88</v>
      </c>
      <c r="E548" s="17" t="s">
        <v>83</v>
      </c>
      <c r="F548" s="17">
        <v>12753</v>
      </c>
      <c r="G548" s="17"/>
      <c r="H548" s="15" t="s">
        <v>28</v>
      </c>
      <c r="I548" s="15" t="s">
        <v>229</v>
      </c>
      <c r="J548" s="41">
        <f t="shared" si="10"/>
        <v>0.32566442129629586</v>
      </c>
      <c r="K548" s="45">
        <f t="shared" si="11"/>
        <v>0.32566442129629586</v>
      </c>
      <c r="L548"/>
      <c r="N548" s="13">
        <v>64</v>
      </c>
      <c r="O548" s="14">
        <v>93</v>
      </c>
      <c r="P548" s="18">
        <v>0.08609953703703704</v>
      </c>
      <c r="Q548" s="19"/>
      <c r="R548" s="83" t="s">
        <v>359</v>
      </c>
      <c r="S548" s="14">
        <v>93</v>
      </c>
      <c r="T548" s="141">
        <v>0.010641273148147726</v>
      </c>
      <c r="U548" s="26"/>
      <c r="V548" s="13" t="s">
        <v>357</v>
      </c>
      <c r="W548" s="14">
        <v>93</v>
      </c>
      <c r="X548" s="18">
        <v>0.1210648148148148</v>
      </c>
      <c r="Y548" s="19"/>
      <c r="Z548" s="13" t="s">
        <v>248</v>
      </c>
      <c r="AA548" s="14">
        <v>93</v>
      </c>
      <c r="AB548" s="18">
        <v>0.1078587962962963</v>
      </c>
      <c r="AC548" s="19"/>
    </row>
    <row r="549" spans="1:29" ht="15">
      <c r="A549" s="43" t="s">
        <v>244</v>
      </c>
      <c r="B549" s="14">
        <v>59</v>
      </c>
      <c r="C549" s="15" t="s">
        <v>107</v>
      </c>
      <c r="D549" s="16" t="s">
        <v>108</v>
      </c>
      <c r="E549" s="17" t="s">
        <v>109</v>
      </c>
      <c r="F549" s="17">
        <v>13591</v>
      </c>
      <c r="G549" s="17"/>
      <c r="H549" s="15" t="s">
        <v>28</v>
      </c>
      <c r="I549" s="15" t="s">
        <v>225</v>
      </c>
      <c r="J549" s="41">
        <f t="shared" si="10"/>
        <v>0.3370515162037036</v>
      </c>
      <c r="K549" s="45">
        <f t="shared" si="11"/>
        <v>0.3370515162037036</v>
      </c>
      <c r="L549"/>
      <c r="N549" s="13">
        <v>70</v>
      </c>
      <c r="O549" s="14">
        <v>59</v>
      </c>
      <c r="P549" s="18">
        <v>0.09561342592592592</v>
      </c>
      <c r="Q549" s="49"/>
      <c r="R549" s="83" t="s">
        <v>363</v>
      </c>
      <c r="S549" s="14">
        <v>59</v>
      </c>
      <c r="T549" s="141">
        <v>0.010824664351851745</v>
      </c>
      <c r="U549" s="26"/>
      <c r="V549" s="13" t="s">
        <v>356</v>
      </c>
      <c r="W549" s="14">
        <v>59</v>
      </c>
      <c r="X549" s="18">
        <v>0.12015046296296296</v>
      </c>
      <c r="Y549" s="19"/>
      <c r="Z549" s="13" t="s">
        <v>246</v>
      </c>
      <c r="AA549" s="14">
        <v>59</v>
      </c>
      <c r="AB549" s="18">
        <v>0.11046296296296297</v>
      </c>
      <c r="AC549" s="19"/>
    </row>
    <row r="550" spans="1:29" ht="15">
      <c r="A550" s="43"/>
      <c r="B550" s="14">
        <v>3</v>
      </c>
      <c r="C550" s="15" t="s">
        <v>103</v>
      </c>
      <c r="D550" s="16" t="s">
        <v>104</v>
      </c>
      <c r="E550" s="17" t="s">
        <v>91</v>
      </c>
      <c r="F550" s="17">
        <v>13368</v>
      </c>
      <c r="G550" s="17"/>
      <c r="H550" s="15" t="s">
        <v>46</v>
      </c>
      <c r="I550" s="15" t="s">
        <v>228</v>
      </c>
      <c r="J550" s="41" t="s">
        <v>236</v>
      </c>
      <c r="K550" s="45" t="s">
        <v>236</v>
      </c>
      <c r="L550"/>
      <c r="N550" s="13">
        <v>65</v>
      </c>
      <c r="O550" s="14">
        <v>3</v>
      </c>
      <c r="P550" s="18">
        <v>0.08609953703703704</v>
      </c>
      <c r="Q550" s="49"/>
      <c r="R550" s="83" t="s">
        <v>360</v>
      </c>
      <c r="S550" s="14">
        <v>3</v>
      </c>
      <c r="T550" s="141">
        <v>0.010649178240740867</v>
      </c>
      <c r="U550" s="26"/>
      <c r="V550" s="13"/>
      <c r="W550" s="14">
        <v>3</v>
      </c>
      <c r="X550" s="18" t="s">
        <v>236</v>
      </c>
      <c r="Y550" s="19"/>
      <c r="Z550" s="13"/>
      <c r="AA550" s="14"/>
      <c r="AB550" s="18"/>
      <c r="AC550" s="19"/>
    </row>
    <row r="551" spans="1:29" ht="15">
      <c r="A551" s="43"/>
      <c r="B551" s="14">
        <v>4</v>
      </c>
      <c r="C551" s="15" t="s">
        <v>191</v>
      </c>
      <c r="D551" s="16" t="s">
        <v>192</v>
      </c>
      <c r="E551" s="17" t="s">
        <v>91</v>
      </c>
      <c r="F551" s="17">
        <v>7427</v>
      </c>
      <c r="G551" s="17"/>
      <c r="H551" s="15" t="s">
        <v>27</v>
      </c>
      <c r="I551" s="15" t="s">
        <v>228</v>
      </c>
      <c r="J551" s="41" t="s">
        <v>236</v>
      </c>
      <c r="K551" s="45" t="s">
        <v>236</v>
      </c>
      <c r="L551"/>
      <c r="N551" s="13"/>
      <c r="O551" s="14">
        <v>4</v>
      </c>
      <c r="P551" s="18" t="s">
        <v>236</v>
      </c>
      <c r="Q551" s="49"/>
      <c r="R551" s="43"/>
      <c r="S551" s="14"/>
      <c r="T551" s="44" t="s">
        <v>405</v>
      </c>
      <c r="U551" s="26"/>
      <c r="V551" s="13"/>
      <c r="W551" s="14"/>
      <c r="X551" s="18" t="s">
        <v>405</v>
      </c>
      <c r="Y551" s="19"/>
      <c r="Z551" s="13"/>
      <c r="AA551" s="14"/>
      <c r="AB551" s="18"/>
      <c r="AC551" s="19"/>
    </row>
    <row r="552" spans="1:29" ht="15">
      <c r="A552" s="43"/>
      <c r="B552" s="14">
        <v>5</v>
      </c>
      <c r="C552" s="15" t="s">
        <v>193</v>
      </c>
      <c r="D552" s="16" t="s">
        <v>194</v>
      </c>
      <c r="E552" s="17" t="s">
        <v>91</v>
      </c>
      <c r="F552" s="17">
        <v>9592</v>
      </c>
      <c r="G552" s="17"/>
      <c r="H552" s="15" t="s">
        <v>27</v>
      </c>
      <c r="I552" s="15" t="s">
        <v>228</v>
      </c>
      <c r="J552" s="41" t="s">
        <v>236</v>
      </c>
      <c r="K552" s="45" t="s">
        <v>236</v>
      </c>
      <c r="L552"/>
      <c r="N552" s="13">
        <v>72</v>
      </c>
      <c r="O552" s="14">
        <v>5</v>
      </c>
      <c r="P552" s="18">
        <v>0.1057175925925926</v>
      </c>
      <c r="Q552" s="49"/>
      <c r="R552" s="83" t="s">
        <v>364</v>
      </c>
      <c r="S552" s="14">
        <v>5</v>
      </c>
      <c r="T552" s="141">
        <v>0.011279224537037037</v>
      </c>
      <c r="U552" s="26"/>
      <c r="V552" s="13"/>
      <c r="W552" s="14">
        <v>5</v>
      </c>
      <c r="X552" s="18" t="s">
        <v>236</v>
      </c>
      <c r="Y552" s="19"/>
      <c r="Z552" s="13"/>
      <c r="AA552" s="14"/>
      <c r="AB552" s="18"/>
      <c r="AC552" s="19"/>
    </row>
    <row r="553" spans="1:29" ht="15">
      <c r="A553" s="43"/>
      <c r="B553" s="14">
        <v>6</v>
      </c>
      <c r="C553" s="15" t="s">
        <v>187</v>
      </c>
      <c r="D553" s="16" t="s">
        <v>188</v>
      </c>
      <c r="E553" s="17" t="s">
        <v>91</v>
      </c>
      <c r="F553" s="17">
        <v>18163</v>
      </c>
      <c r="G553" s="17"/>
      <c r="H553" s="15" t="s">
        <v>27</v>
      </c>
      <c r="I553" s="15" t="s">
        <v>228</v>
      </c>
      <c r="J553" s="41" t="s">
        <v>236</v>
      </c>
      <c r="K553" s="45" t="s">
        <v>236</v>
      </c>
      <c r="L553"/>
      <c r="N553" s="13">
        <v>71</v>
      </c>
      <c r="O553" s="14">
        <v>6</v>
      </c>
      <c r="P553" s="18">
        <v>0.09877314814814815</v>
      </c>
      <c r="Q553" s="20"/>
      <c r="R553" s="83" t="s">
        <v>240</v>
      </c>
      <c r="S553" s="14">
        <v>6</v>
      </c>
      <c r="T553" s="141">
        <v>0.01032228009259254</v>
      </c>
      <c r="U553" s="26"/>
      <c r="V553" s="13"/>
      <c r="W553" s="14">
        <v>6</v>
      </c>
      <c r="X553" s="18" t="s">
        <v>236</v>
      </c>
      <c r="Y553" s="19"/>
      <c r="Z553" s="13"/>
      <c r="AA553" s="14"/>
      <c r="AB553" s="18"/>
      <c r="AC553" s="19"/>
    </row>
    <row r="554" spans="1:29" ht="15">
      <c r="A554" s="43"/>
      <c r="B554" s="14">
        <v>7</v>
      </c>
      <c r="C554" s="15" t="s">
        <v>185</v>
      </c>
      <c r="D554" s="16" t="s">
        <v>186</v>
      </c>
      <c r="E554" s="17" t="s">
        <v>91</v>
      </c>
      <c r="F554" s="17">
        <v>12558</v>
      </c>
      <c r="G554" s="17"/>
      <c r="H554" s="15" t="s">
        <v>27</v>
      </c>
      <c r="I554" s="15" t="s">
        <v>228</v>
      </c>
      <c r="J554" s="41" t="s">
        <v>236</v>
      </c>
      <c r="K554" s="45" t="s">
        <v>236</v>
      </c>
      <c r="L554"/>
      <c r="N554" s="13">
        <v>66</v>
      </c>
      <c r="O554" s="14">
        <v>7</v>
      </c>
      <c r="P554" s="18">
        <v>0.08609953703703704</v>
      </c>
      <c r="Q554" s="49"/>
      <c r="R554" s="83" t="s">
        <v>355</v>
      </c>
      <c r="S554" s="14">
        <v>7</v>
      </c>
      <c r="T554" s="141">
        <v>0.01036934027777746</v>
      </c>
      <c r="U554" s="26"/>
      <c r="V554" s="13"/>
      <c r="W554" s="14">
        <v>7</v>
      </c>
      <c r="X554" s="18" t="s">
        <v>236</v>
      </c>
      <c r="Y554" s="19"/>
      <c r="Z554" s="13"/>
      <c r="AA554" s="14"/>
      <c r="AB554" s="47"/>
      <c r="AC554" s="19"/>
    </row>
    <row r="555" spans="1:29" ht="15">
      <c r="A555" s="43"/>
      <c r="B555" s="14">
        <v>8</v>
      </c>
      <c r="C555" s="15" t="s">
        <v>189</v>
      </c>
      <c r="D555" s="16" t="s">
        <v>190</v>
      </c>
      <c r="E555" s="17" t="s">
        <v>91</v>
      </c>
      <c r="F555" s="17">
        <v>18616</v>
      </c>
      <c r="G555" s="17"/>
      <c r="H555" s="15" t="s">
        <v>27</v>
      </c>
      <c r="I555" s="15" t="s">
        <v>228</v>
      </c>
      <c r="J555" s="41" t="s">
        <v>236</v>
      </c>
      <c r="K555" s="45" t="s">
        <v>236</v>
      </c>
      <c r="L555"/>
      <c r="N555" s="13">
        <v>29</v>
      </c>
      <c r="O555" s="14">
        <v>8</v>
      </c>
      <c r="P555" s="18">
        <v>0.07844907407407407</v>
      </c>
      <c r="Q555" s="49"/>
      <c r="R555" s="83" t="s">
        <v>358</v>
      </c>
      <c r="S555" s="14">
        <v>8</v>
      </c>
      <c r="T555" s="141">
        <v>0.010513946759256924</v>
      </c>
      <c r="U555" s="26"/>
      <c r="V555" s="13"/>
      <c r="W555" s="14">
        <v>8</v>
      </c>
      <c r="X555" s="18" t="s">
        <v>236</v>
      </c>
      <c r="Y555" s="19"/>
      <c r="Z555" s="13"/>
      <c r="AA555" s="14"/>
      <c r="AB555" s="18"/>
      <c r="AC555" s="19"/>
    </row>
    <row r="556" spans="1:29" ht="15">
      <c r="A556" s="43"/>
      <c r="B556" s="14">
        <v>24</v>
      </c>
      <c r="C556" s="15" t="s">
        <v>72</v>
      </c>
      <c r="D556" s="16" t="s">
        <v>65</v>
      </c>
      <c r="E556" s="17" t="s">
        <v>54</v>
      </c>
      <c r="F556" s="17" t="s">
        <v>58</v>
      </c>
      <c r="G556" s="17"/>
      <c r="H556" s="15" t="s">
        <v>46</v>
      </c>
      <c r="I556" s="15" t="s">
        <v>226</v>
      </c>
      <c r="J556" s="41" t="s">
        <v>236</v>
      </c>
      <c r="K556" s="45" t="s">
        <v>236</v>
      </c>
      <c r="L556"/>
      <c r="N556" s="13">
        <v>33</v>
      </c>
      <c r="O556" s="14">
        <v>24</v>
      </c>
      <c r="P556" s="18">
        <v>0.07844907407407407</v>
      </c>
      <c r="Q556" s="19">
        <v>1.1574074074074073E-05</v>
      </c>
      <c r="R556" s="83" t="s">
        <v>237</v>
      </c>
      <c r="S556" s="14">
        <v>24</v>
      </c>
      <c r="T556" s="141">
        <v>0.009815011574070408</v>
      </c>
      <c r="U556" s="26"/>
      <c r="V556" s="13" t="s">
        <v>267</v>
      </c>
      <c r="W556" s="14">
        <v>24</v>
      </c>
      <c r="X556" s="18">
        <v>0.10143518518518518</v>
      </c>
      <c r="Y556" s="19"/>
      <c r="Z556" s="13"/>
      <c r="AA556" s="14">
        <v>24</v>
      </c>
      <c r="AB556" s="18" t="s">
        <v>405</v>
      </c>
      <c r="AC556" s="19"/>
    </row>
    <row r="557" spans="1:29" ht="15">
      <c r="A557" s="43"/>
      <c r="B557" s="14">
        <v>31</v>
      </c>
      <c r="C557" s="15" t="s">
        <v>122</v>
      </c>
      <c r="D557" s="16" t="s">
        <v>123</v>
      </c>
      <c r="E557" s="17" t="s">
        <v>84</v>
      </c>
      <c r="F557" s="17">
        <v>16602</v>
      </c>
      <c r="G557" s="17"/>
      <c r="H557" s="15" t="s">
        <v>46</v>
      </c>
      <c r="I557" s="15" t="s">
        <v>224</v>
      </c>
      <c r="J557" s="41" t="s">
        <v>236</v>
      </c>
      <c r="K557" s="45" t="s">
        <v>236</v>
      </c>
      <c r="L557"/>
      <c r="N557" s="13">
        <v>2</v>
      </c>
      <c r="O557" s="14">
        <v>31</v>
      </c>
      <c r="P557" s="18">
        <v>0.07844907407407407</v>
      </c>
      <c r="Q557" s="19">
        <v>6.944444444444444E-05</v>
      </c>
      <c r="R557" s="83" t="s">
        <v>290</v>
      </c>
      <c r="S557" s="14">
        <v>31</v>
      </c>
      <c r="T557" s="141">
        <v>0.009208622685181855</v>
      </c>
      <c r="U557" s="26"/>
      <c r="V557" s="13" t="s">
        <v>237</v>
      </c>
      <c r="W557" s="14">
        <v>31</v>
      </c>
      <c r="X557" s="18">
        <v>0.10648148148148147</v>
      </c>
      <c r="Y557" s="19"/>
      <c r="Z557" s="13"/>
      <c r="AA557" s="14">
        <v>31</v>
      </c>
      <c r="AB557" s="18" t="s">
        <v>405</v>
      </c>
      <c r="AC557" s="19"/>
    </row>
    <row r="558" spans="1:29" ht="15">
      <c r="A558" s="43"/>
      <c r="B558" s="14">
        <v>41</v>
      </c>
      <c r="C558" s="15" t="s">
        <v>135</v>
      </c>
      <c r="D558" s="16" t="s">
        <v>136</v>
      </c>
      <c r="E558" s="17" t="s">
        <v>26</v>
      </c>
      <c r="F558" s="17">
        <v>17641</v>
      </c>
      <c r="G558" s="17"/>
      <c r="H558" s="15" t="s">
        <v>28</v>
      </c>
      <c r="I558" s="15" t="s">
        <v>224</v>
      </c>
      <c r="J558" s="41" t="s">
        <v>236</v>
      </c>
      <c r="K558" s="45" t="s">
        <v>236</v>
      </c>
      <c r="L558"/>
      <c r="N558" s="13">
        <v>18</v>
      </c>
      <c r="O558" s="14">
        <v>41</v>
      </c>
      <c r="P558" s="18">
        <v>0.07844907407407407</v>
      </c>
      <c r="Q558" s="19"/>
      <c r="R558" s="83" t="s">
        <v>283</v>
      </c>
      <c r="S558" s="14">
        <v>41</v>
      </c>
      <c r="T558" s="141">
        <v>0.00934706018518277</v>
      </c>
      <c r="U558" s="26"/>
      <c r="V558" s="13" t="s">
        <v>248</v>
      </c>
      <c r="W558" s="14">
        <v>41</v>
      </c>
      <c r="X558" s="18">
        <v>0.10822916666666667</v>
      </c>
      <c r="Y558" s="19"/>
      <c r="Z558" s="13"/>
      <c r="AA558" s="14">
        <v>41</v>
      </c>
      <c r="AB558" s="18" t="s">
        <v>236</v>
      </c>
      <c r="AC558" s="19"/>
    </row>
    <row r="559" spans="1:29" ht="15">
      <c r="A559" s="43"/>
      <c r="B559" s="14">
        <v>42</v>
      </c>
      <c r="C559" s="15" t="s">
        <v>119</v>
      </c>
      <c r="D559" s="16" t="s">
        <v>120</v>
      </c>
      <c r="E559" s="17" t="s">
        <v>26</v>
      </c>
      <c r="F559" s="17">
        <v>15511</v>
      </c>
      <c r="G559" s="17"/>
      <c r="H559" s="15" t="s">
        <v>28</v>
      </c>
      <c r="I559" s="15" t="s">
        <v>224</v>
      </c>
      <c r="J559" s="41" t="s">
        <v>236</v>
      </c>
      <c r="K559" s="45" t="s">
        <v>236</v>
      </c>
      <c r="L559"/>
      <c r="N559" s="13">
        <v>52</v>
      </c>
      <c r="O559" s="14">
        <v>42</v>
      </c>
      <c r="P559" s="18">
        <v>0.07861111111111112</v>
      </c>
      <c r="Q559" s="46"/>
      <c r="R559" s="83" t="s">
        <v>275</v>
      </c>
      <c r="S559" s="14">
        <v>42</v>
      </c>
      <c r="T559" s="141">
        <v>0.009532164351850739</v>
      </c>
      <c r="U559" s="26"/>
      <c r="V559" s="13"/>
      <c r="W559" s="14">
        <v>42</v>
      </c>
      <c r="X559" s="18" t="s">
        <v>236</v>
      </c>
      <c r="Y559" s="19"/>
      <c r="Z559" s="13"/>
      <c r="AA559" s="14"/>
      <c r="AB559" s="18"/>
      <c r="AC559" s="19"/>
    </row>
    <row r="560" spans="1:29" ht="15">
      <c r="A560" s="43"/>
      <c r="B560" s="14">
        <v>57</v>
      </c>
      <c r="C560" s="15" t="s">
        <v>204</v>
      </c>
      <c r="D560" s="16" t="s">
        <v>205</v>
      </c>
      <c r="E560" s="17" t="s">
        <v>22</v>
      </c>
      <c r="F560" s="99">
        <v>19067</v>
      </c>
      <c r="G560" s="99"/>
      <c r="H560" s="15" t="s">
        <v>27</v>
      </c>
      <c r="I560" s="15" t="s">
        <v>225</v>
      </c>
      <c r="J560" s="41" t="s">
        <v>236</v>
      </c>
      <c r="K560" s="45" t="s">
        <v>236</v>
      </c>
      <c r="L560"/>
      <c r="N560" s="13">
        <v>56</v>
      </c>
      <c r="O560" s="14">
        <v>57</v>
      </c>
      <c r="P560" s="18">
        <v>0.07861111111111112</v>
      </c>
      <c r="Q560" s="46"/>
      <c r="R560" s="83" t="s">
        <v>266</v>
      </c>
      <c r="S560" s="14">
        <v>57</v>
      </c>
      <c r="T560" s="141">
        <v>0.0096318287037028</v>
      </c>
      <c r="U560" s="26"/>
      <c r="V560" s="13"/>
      <c r="W560" s="14">
        <v>57</v>
      </c>
      <c r="X560" s="18" t="s">
        <v>236</v>
      </c>
      <c r="Y560" s="19"/>
      <c r="Z560" s="13"/>
      <c r="AA560" s="14"/>
      <c r="AB560" s="18"/>
      <c r="AC560" s="19"/>
    </row>
    <row r="561" spans="1:29" ht="15">
      <c r="A561" s="43"/>
      <c r="B561" s="14">
        <v>58</v>
      </c>
      <c r="C561" s="15" t="s">
        <v>119</v>
      </c>
      <c r="D561" s="16" t="s">
        <v>153</v>
      </c>
      <c r="E561" s="17" t="s">
        <v>154</v>
      </c>
      <c r="F561" s="17">
        <v>18595</v>
      </c>
      <c r="G561" s="17"/>
      <c r="H561" s="15" t="s">
        <v>28</v>
      </c>
      <c r="I561" s="15" t="s">
        <v>225</v>
      </c>
      <c r="J561" s="41" t="s">
        <v>236</v>
      </c>
      <c r="K561" s="45" t="s">
        <v>236</v>
      </c>
      <c r="L561"/>
      <c r="N561" s="13">
        <v>24</v>
      </c>
      <c r="O561" s="14">
        <v>58</v>
      </c>
      <c r="P561" s="18">
        <v>0.07844907407407407</v>
      </c>
      <c r="Q561" s="19"/>
      <c r="R561" s="83" t="s">
        <v>248</v>
      </c>
      <c r="S561" s="14">
        <v>58</v>
      </c>
      <c r="T561" s="141">
        <v>0.00986340277777567</v>
      </c>
      <c r="U561" s="26"/>
      <c r="V561" s="13" t="s">
        <v>355</v>
      </c>
      <c r="W561" s="14">
        <v>58</v>
      </c>
      <c r="X561" s="18">
        <v>0.1198263888888889</v>
      </c>
      <c r="Y561" s="19"/>
      <c r="Z561" s="13"/>
      <c r="AA561" s="14">
        <v>58</v>
      </c>
      <c r="AB561" s="18" t="s">
        <v>236</v>
      </c>
      <c r="AC561" s="19"/>
    </row>
    <row r="562" spans="1:29" ht="15">
      <c r="A562" s="43"/>
      <c r="B562" s="14">
        <v>60</v>
      </c>
      <c r="C562" s="15" t="s">
        <v>112</v>
      </c>
      <c r="D562" s="16" t="s">
        <v>113</v>
      </c>
      <c r="E562" s="17" t="s">
        <v>109</v>
      </c>
      <c r="F562" s="17">
        <v>14287</v>
      </c>
      <c r="G562" s="17"/>
      <c r="H562" s="15" t="s">
        <v>28</v>
      </c>
      <c r="I562" s="15" t="s">
        <v>225</v>
      </c>
      <c r="J562" s="41" t="s">
        <v>236</v>
      </c>
      <c r="K562" s="45" t="s">
        <v>236</v>
      </c>
      <c r="L562"/>
      <c r="N562" s="13">
        <v>34</v>
      </c>
      <c r="O562" s="14">
        <v>60</v>
      </c>
      <c r="P562" s="18">
        <v>0.07844907407407407</v>
      </c>
      <c r="Q562" s="19"/>
      <c r="R562" s="83" t="s">
        <v>289</v>
      </c>
      <c r="S562" s="14">
        <v>60</v>
      </c>
      <c r="T562" s="141">
        <v>0.008849097222220097</v>
      </c>
      <c r="U562" s="26"/>
      <c r="V562" s="13" t="s">
        <v>296</v>
      </c>
      <c r="W562" s="14">
        <v>60</v>
      </c>
      <c r="X562" s="18">
        <v>0.09935185185185186</v>
      </c>
      <c r="Y562" s="19"/>
      <c r="Z562" s="13"/>
      <c r="AA562" s="14">
        <v>60</v>
      </c>
      <c r="AB562" s="18" t="s">
        <v>405</v>
      </c>
      <c r="AC562" s="19"/>
    </row>
    <row r="563" spans="1:29" ht="15">
      <c r="A563" s="43"/>
      <c r="B563" s="14">
        <v>91</v>
      </c>
      <c r="C563" s="15" t="s">
        <v>81</v>
      </c>
      <c r="D563" s="16" t="s">
        <v>82</v>
      </c>
      <c r="E563" s="17" t="s">
        <v>83</v>
      </c>
      <c r="F563" s="17">
        <v>10437</v>
      </c>
      <c r="G563" s="17"/>
      <c r="H563" s="15" t="s">
        <v>46</v>
      </c>
      <c r="I563" s="15" t="s">
        <v>229</v>
      </c>
      <c r="J563" s="41" t="s">
        <v>236</v>
      </c>
      <c r="K563" s="45" t="s">
        <v>236</v>
      </c>
      <c r="L563"/>
      <c r="N563" s="13">
        <v>69</v>
      </c>
      <c r="O563" s="14">
        <v>91</v>
      </c>
      <c r="P563" s="18">
        <v>0.0924074074074074</v>
      </c>
      <c r="Q563" s="19"/>
      <c r="R563" s="83" t="s">
        <v>362</v>
      </c>
      <c r="S563" s="14">
        <v>91</v>
      </c>
      <c r="T563" s="141">
        <v>0.010730046296296635</v>
      </c>
      <c r="U563" s="26"/>
      <c r="V563" s="13" t="s">
        <v>238</v>
      </c>
      <c r="W563" s="14">
        <v>91</v>
      </c>
      <c r="X563" s="18">
        <v>0.1198263888888889</v>
      </c>
      <c r="Y563" s="19"/>
      <c r="Z563" s="13"/>
      <c r="AA563" s="14">
        <v>91</v>
      </c>
      <c r="AB563" s="18" t="s">
        <v>236</v>
      </c>
      <c r="AC563" s="19"/>
    </row>
    <row r="564" spans="1:29" ht="15">
      <c r="A564" s="43"/>
      <c r="B564" s="14">
        <v>141</v>
      </c>
      <c r="C564" s="15" t="s">
        <v>142</v>
      </c>
      <c r="D564" s="16" t="s">
        <v>164</v>
      </c>
      <c r="E564" s="17" t="s">
        <v>165</v>
      </c>
      <c r="F564" s="17">
        <v>3818</v>
      </c>
      <c r="G564" s="17"/>
      <c r="H564" s="15" t="s">
        <v>46</v>
      </c>
      <c r="I564" s="15" t="s">
        <v>229</v>
      </c>
      <c r="J564" s="41" t="s">
        <v>236</v>
      </c>
      <c r="K564" s="45" t="s">
        <v>236</v>
      </c>
      <c r="L564"/>
      <c r="N564" s="13">
        <v>38</v>
      </c>
      <c r="O564" s="14">
        <v>141</v>
      </c>
      <c r="P564" s="18">
        <v>0.07844907407407407</v>
      </c>
      <c r="Q564" s="46"/>
      <c r="R564" s="83" t="s">
        <v>243</v>
      </c>
      <c r="S564" s="14">
        <v>141</v>
      </c>
      <c r="T564" s="141">
        <v>0.009987349537035124</v>
      </c>
      <c r="U564" s="26"/>
      <c r="V564" s="13"/>
      <c r="W564" s="14">
        <v>141</v>
      </c>
      <c r="X564" s="18" t="s">
        <v>236</v>
      </c>
      <c r="Y564" s="19"/>
      <c r="Z564" s="13"/>
      <c r="AA564" s="14"/>
      <c r="AB564" s="18"/>
      <c r="AC564" s="19"/>
    </row>
    <row r="565" spans="1:29" ht="15">
      <c r="A565" s="43"/>
      <c r="B565" s="14">
        <v>161</v>
      </c>
      <c r="C565" s="15" t="s">
        <v>180</v>
      </c>
      <c r="D565" s="16" t="s">
        <v>181</v>
      </c>
      <c r="E565" s="17" t="s">
        <v>182</v>
      </c>
      <c r="F565" s="17">
        <v>9611</v>
      </c>
      <c r="G565" s="17"/>
      <c r="H565" s="15" t="s">
        <v>28</v>
      </c>
      <c r="I565" s="15" t="s">
        <v>230</v>
      </c>
      <c r="J565" s="41" t="s">
        <v>236</v>
      </c>
      <c r="K565" s="45" t="s">
        <v>236</v>
      </c>
      <c r="L565"/>
      <c r="N565" s="13">
        <v>57</v>
      </c>
      <c r="O565" s="14">
        <v>161</v>
      </c>
      <c r="P565" s="18">
        <v>0.07861111111111112</v>
      </c>
      <c r="Q565" s="19"/>
      <c r="R565" s="83" t="s">
        <v>361</v>
      </c>
      <c r="S565" s="42">
        <v>161</v>
      </c>
      <c r="T565" s="141">
        <v>0.010707094907406057</v>
      </c>
      <c r="U565" s="26"/>
      <c r="V565" s="13" t="s">
        <v>250</v>
      </c>
      <c r="W565" s="14">
        <v>161</v>
      </c>
      <c r="X565" s="18">
        <v>0.10479166666666667</v>
      </c>
      <c r="Y565" s="19"/>
      <c r="Z565" s="13"/>
      <c r="AA565" s="14">
        <v>161</v>
      </c>
      <c r="AB565" s="18" t="s">
        <v>236</v>
      </c>
      <c r="AC565" s="19"/>
    </row>
    <row r="566" spans="1:12" ht="15">
      <c r="A566" s="156"/>
      <c r="B566" s="156" t="s">
        <v>220</v>
      </c>
      <c r="C566" s="7"/>
      <c r="D566" s="156"/>
      <c r="E566" s="156"/>
      <c r="F566" s="156"/>
      <c r="G566" s="156"/>
      <c r="H566" s="156"/>
      <c r="I566" s="156"/>
      <c r="J566" s="156"/>
      <c r="K566" s="156"/>
      <c r="L566"/>
    </row>
    <row r="567" spans="1:12" ht="12.75">
      <c r="A567" s="155"/>
      <c r="B567" s="155"/>
      <c r="D567" s="155"/>
      <c r="E567" s="155"/>
      <c r="F567" s="155"/>
      <c r="H567" s="155"/>
      <c r="I567" s="155"/>
      <c r="J567" s="155"/>
      <c r="K567" s="155"/>
      <c r="L567"/>
    </row>
    <row r="568" spans="1:11" s="20" customFormat="1" ht="12.75">
      <c r="A568" s="33"/>
      <c r="B568" s="110" t="s">
        <v>350</v>
      </c>
      <c r="C568" s="107"/>
      <c r="D568" s="33"/>
      <c r="E568" s="33"/>
      <c r="F568" s="33"/>
      <c r="G568" s="33"/>
      <c r="H568" s="33"/>
      <c r="I568" s="33"/>
      <c r="J568" s="33"/>
      <c r="K568" s="33"/>
    </row>
    <row r="569" spans="1:11" s="20" customFormat="1" ht="12.75">
      <c r="A569" s="33"/>
      <c r="B569" s="33"/>
      <c r="C569" s="108"/>
      <c r="D569" s="4"/>
      <c r="E569" s="33"/>
      <c r="F569" s="109"/>
      <c r="G569" s="109"/>
      <c r="H569" s="33"/>
      <c r="I569" s="33"/>
      <c r="J569" s="33"/>
      <c r="K569" s="33"/>
    </row>
    <row r="570" spans="1:11" s="20" customFormat="1" ht="12.75">
      <c r="A570" s="33"/>
      <c r="B570" s="110"/>
      <c r="C570" s="33" t="s">
        <v>436</v>
      </c>
      <c r="D570" s="4"/>
      <c r="E570" s="33"/>
      <c r="F570" s="109"/>
      <c r="G570" s="109"/>
      <c r="H570" s="108"/>
      <c r="I570" s="33"/>
      <c r="J570" s="33"/>
      <c r="K570" s="33"/>
    </row>
    <row r="571" spans="1:11" s="20" customFormat="1" ht="12.75">
      <c r="A571" s="33"/>
      <c r="B571" s="110"/>
      <c r="C571" s="33" t="s">
        <v>437</v>
      </c>
      <c r="D571" s="4"/>
      <c r="E571" s="33"/>
      <c r="F571" s="109"/>
      <c r="G571" s="109"/>
      <c r="H571" s="33"/>
      <c r="I571" s="33"/>
      <c r="J571" s="33"/>
      <c r="K571" s="33"/>
    </row>
    <row r="572" spans="1:11" s="20" customFormat="1" ht="12.75">
      <c r="A572" s="33"/>
      <c r="B572" s="33"/>
      <c r="C572" s="108"/>
      <c r="D572" s="4"/>
      <c r="E572" s="33"/>
      <c r="F572" s="109"/>
      <c r="G572" s="109"/>
      <c r="H572" s="33"/>
      <c r="I572" s="33"/>
      <c r="J572" s="33"/>
      <c r="K572" s="33"/>
    </row>
    <row r="573" spans="1:11" s="20" customFormat="1" ht="12.75">
      <c r="A573" s="33"/>
      <c r="B573" s="33"/>
      <c r="C573" s="3"/>
      <c r="D573" s="32"/>
      <c r="E573" s="33"/>
      <c r="F573" s="109"/>
      <c r="G573" s="109"/>
      <c r="H573" s="33"/>
      <c r="I573" s="33"/>
      <c r="J573" s="33"/>
      <c r="K573" s="33"/>
    </row>
  </sheetData>
  <sheetProtection/>
  <mergeCells count="44">
    <mergeCell ref="N491:Q491"/>
    <mergeCell ref="R491:U491"/>
    <mergeCell ref="V491:Y491"/>
    <mergeCell ref="Z491:AC491"/>
    <mergeCell ref="E492:K492"/>
    <mergeCell ref="A482:K482"/>
    <mergeCell ref="A483:L483"/>
    <mergeCell ref="D484:I484"/>
    <mergeCell ref="A486:K486"/>
    <mergeCell ref="A491:K491"/>
    <mergeCell ref="A389:L389"/>
    <mergeCell ref="E390:H390"/>
    <mergeCell ref="A392:L392"/>
    <mergeCell ref="A397:L397"/>
    <mergeCell ref="B398:E398"/>
    <mergeCell ref="F398:L398"/>
    <mergeCell ref="A297:L297"/>
    <mergeCell ref="A302:L302"/>
    <mergeCell ref="B303:E303"/>
    <mergeCell ref="F303:L303"/>
    <mergeCell ref="A388:L388"/>
    <mergeCell ref="B212:E212"/>
    <mergeCell ref="F212:L212"/>
    <mergeCell ref="A293:L293"/>
    <mergeCell ref="A294:L294"/>
    <mergeCell ref="E295:H295"/>
    <mergeCell ref="A202:L202"/>
    <mergeCell ref="A203:L203"/>
    <mergeCell ref="E204:H204"/>
    <mergeCell ref="A206:L206"/>
    <mergeCell ref="A211:L211"/>
    <mergeCell ref="A1:L1"/>
    <mergeCell ref="A2:L2"/>
    <mergeCell ref="A5:L5"/>
    <mergeCell ref="F11:L11"/>
    <mergeCell ref="A10:L10"/>
    <mergeCell ref="B11:E11"/>
    <mergeCell ref="A106:L106"/>
    <mergeCell ref="A107:L107"/>
    <mergeCell ref="E108:H108"/>
    <mergeCell ref="A110:L110"/>
    <mergeCell ref="A115:L115"/>
    <mergeCell ref="B116:E116"/>
    <mergeCell ref="F116:L116"/>
  </mergeCells>
  <printOptions/>
  <pageMargins left="0.38" right="0.31" top="0.31496062992125984" bottom="0.5118110236220472" header="0.2362204724409449" footer="0.1968503937007874"/>
  <pageSetup horizontalDpi="600" verticalDpi="600" orientation="portrait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F170"/>
  <sheetViews>
    <sheetView zoomScale="70" zoomScaleNormal="70" zoomScalePageLayoutView="0" workbookViewId="0" topLeftCell="A1">
      <selection activeCell="A92" sqref="A1:IV92"/>
    </sheetView>
  </sheetViews>
  <sheetFormatPr defaultColWidth="9.140625" defaultRowHeight="12.75"/>
  <cols>
    <col min="1" max="1" width="4.8515625" style="151" customWidth="1"/>
    <col min="2" max="2" width="5.7109375" style="151" customWidth="1"/>
    <col min="3" max="3" width="15.57421875" style="2" customWidth="1"/>
    <col min="4" max="4" width="24.421875" style="151" bestFit="1" customWidth="1"/>
    <col min="5" max="5" width="37.421875" style="151" customWidth="1"/>
    <col min="6" max="6" width="15.140625" style="151" customWidth="1"/>
    <col min="7" max="7" width="3.421875" style="151" customWidth="1"/>
    <col min="8" max="8" width="18.28125" style="151" customWidth="1"/>
    <col min="9" max="9" width="13.8515625" style="151" customWidth="1"/>
    <col min="10" max="10" width="13.421875" style="151" customWidth="1"/>
    <col min="11" max="12" width="1.8515625" style="0" customWidth="1"/>
    <col min="13" max="13" width="4.7109375" style="0" hidden="1" customWidth="1"/>
    <col min="14" max="14" width="4.140625" style="0" hidden="1" customWidth="1"/>
    <col min="15" max="15" width="9.8515625" style="0" hidden="1" customWidth="1"/>
    <col min="16" max="16" width="7.140625" style="0" hidden="1" customWidth="1"/>
    <col min="17" max="17" width="4.7109375" style="0" hidden="1" customWidth="1"/>
    <col min="18" max="18" width="4.140625" style="0" hidden="1" customWidth="1"/>
    <col min="19" max="19" width="10.7109375" style="0" hidden="1" customWidth="1"/>
    <col min="20" max="20" width="7.140625" style="0" hidden="1" customWidth="1"/>
    <col min="21" max="21" width="4.7109375" style="0" hidden="1" customWidth="1"/>
    <col min="22" max="22" width="4.140625" style="0" hidden="1" customWidth="1"/>
    <col min="23" max="23" width="9.8515625" style="0" hidden="1" customWidth="1"/>
    <col min="24" max="24" width="7.140625" style="0" hidden="1" customWidth="1"/>
    <col min="25" max="25" width="4.7109375" style="0" hidden="1" customWidth="1"/>
    <col min="26" max="26" width="4.421875" style="0" hidden="1" customWidth="1"/>
    <col min="27" max="27" width="9.7109375" style="0" hidden="1" customWidth="1"/>
    <col min="28" max="28" width="7.140625" style="0" hidden="1" customWidth="1"/>
    <col min="29" max="29" width="11.140625" style="0" hidden="1" customWidth="1"/>
    <col min="30" max="32" width="9.140625" style="0" customWidth="1"/>
  </cols>
  <sheetData>
    <row r="1" spans="1:12" ht="26.2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55"/>
      <c r="L1" s="54"/>
    </row>
    <row r="2" spans="1:12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51"/>
    </row>
    <row r="3" spans="4:12" ht="15.75" customHeight="1">
      <c r="D3" s="179" t="s">
        <v>423</v>
      </c>
      <c r="E3" s="179"/>
      <c r="F3" s="179"/>
      <c r="G3" s="179"/>
      <c r="H3" s="179"/>
      <c r="J3" s="3" t="s">
        <v>424</v>
      </c>
      <c r="L3" s="151"/>
    </row>
    <row r="4" spans="1:12" ht="12.75">
      <c r="A4" s="77" t="s">
        <v>352</v>
      </c>
      <c r="J4" s="3" t="s">
        <v>24</v>
      </c>
      <c r="L4" s="151"/>
    </row>
    <row r="5" spans="1:10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</row>
    <row r="6" ht="9" customHeight="1"/>
    <row r="7" spans="1:10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29</v>
      </c>
      <c r="H7" s="5" t="s">
        <v>16</v>
      </c>
      <c r="I7" s="5" t="s">
        <v>6</v>
      </c>
      <c r="J7" s="5" t="s">
        <v>7</v>
      </c>
    </row>
    <row r="8" spans="1:10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 t="s">
        <v>30</v>
      </c>
      <c r="H8" s="6" t="s">
        <v>15</v>
      </c>
      <c r="I8" s="6" t="s">
        <v>13</v>
      </c>
      <c r="J8" s="6" t="s">
        <v>14</v>
      </c>
    </row>
    <row r="9" ht="13.5" thickBot="1"/>
    <row r="10" spans="1:29" ht="15">
      <c r="A10" s="166" t="s">
        <v>304</v>
      </c>
      <c r="B10" s="166"/>
      <c r="C10" s="166"/>
      <c r="D10" s="166"/>
      <c r="E10" s="166"/>
      <c r="F10" s="166"/>
      <c r="G10" s="166"/>
      <c r="H10" s="166"/>
      <c r="I10" s="166"/>
      <c r="J10" s="166"/>
      <c r="M10" s="180" t="s">
        <v>303</v>
      </c>
      <c r="N10" s="180"/>
      <c r="O10" s="180"/>
      <c r="P10" s="180"/>
      <c r="Q10" s="181" t="s">
        <v>302</v>
      </c>
      <c r="R10" s="181"/>
      <c r="S10" s="181"/>
      <c r="T10" s="181"/>
      <c r="U10" s="180" t="s">
        <v>301</v>
      </c>
      <c r="V10" s="180"/>
      <c r="W10" s="180"/>
      <c r="X10" s="180"/>
      <c r="Y10" s="181" t="s">
        <v>300</v>
      </c>
      <c r="Z10" s="181"/>
      <c r="AA10" s="181"/>
      <c r="AB10" s="181"/>
      <c r="AC10" s="53" t="s">
        <v>299</v>
      </c>
    </row>
    <row r="11" spans="1:10" ht="15">
      <c r="A11" s="152" t="s">
        <v>433</v>
      </c>
      <c r="B11" s="52"/>
      <c r="C11" s="51"/>
      <c r="D11" s="51"/>
      <c r="E11" s="165" t="s">
        <v>434</v>
      </c>
      <c r="F11" s="161"/>
      <c r="G11" s="161"/>
      <c r="H11" s="161"/>
      <c r="I11" s="161"/>
      <c r="J11" s="161"/>
    </row>
    <row r="12" spans="1:28" ht="15">
      <c r="A12" s="43" t="s">
        <v>297</v>
      </c>
      <c r="B12" s="14">
        <v>52</v>
      </c>
      <c r="C12" s="15" t="s">
        <v>169</v>
      </c>
      <c r="D12" s="16" t="s">
        <v>170</v>
      </c>
      <c r="E12" s="17" t="s">
        <v>22</v>
      </c>
      <c r="F12" s="17">
        <v>6111</v>
      </c>
      <c r="G12" s="15" t="s">
        <v>46</v>
      </c>
      <c r="H12" s="15" t="s">
        <v>225</v>
      </c>
      <c r="I12" s="41">
        <f aca="true" t="shared" si="0" ref="I12:I43">SUM(O12,S12,W12,AA12,AC12)-SUM(P12,T12,X12,AB12)</f>
        <v>0.28888951388888734</v>
      </c>
      <c r="J12" s="45">
        <f aca="true" t="shared" si="1" ref="J12:J43">I12-$I$12</f>
        <v>0</v>
      </c>
      <c r="M12" s="13">
        <v>44</v>
      </c>
      <c r="N12" s="14">
        <v>52</v>
      </c>
      <c r="O12" s="18">
        <v>0.07844907407407407</v>
      </c>
      <c r="P12" s="26"/>
      <c r="Q12" s="83" t="s">
        <v>296</v>
      </c>
      <c r="R12" s="14">
        <v>52</v>
      </c>
      <c r="S12" s="141">
        <v>0.008773773148146608</v>
      </c>
      <c r="T12" s="26"/>
      <c r="U12" s="13" t="s">
        <v>272</v>
      </c>
      <c r="V12" s="14">
        <v>52</v>
      </c>
      <c r="W12" s="18">
        <v>0.09935185185185186</v>
      </c>
      <c r="X12" s="26"/>
      <c r="Y12" s="13" t="s">
        <v>257</v>
      </c>
      <c r="Z12" s="14">
        <v>52</v>
      </c>
      <c r="AA12" s="18">
        <v>0.10231481481481482</v>
      </c>
      <c r="AB12" s="26"/>
    </row>
    <row r="13" spans="1:32" ht="15">
      <c r="A13" s="43" t="s">
        <v>274</v>
      </c>
      <c r="B13" s="14">
        <v>23</v>
      </c>
      <c r="C13" s="15" t="s">
        <v>71</v>
      </c>
      <c r="D13" s="16" t="s">
        <v>64</v>
      </c>
      <c r="E13" s="17" t="s">
        <v>54</v>
      </c>
      <c r="F13" s="17" t="s">
        <v>57</v>
      </c>
      <c r="G13" s="15" t="s">
        <v>28</v>
      </c>
      <c r="H13" s="15" t="s">
        <v>226</v>
      </c>
      <c r="I13" s="41">
        <f t="shared" si="0"/>
        <v>0.2890320138888858</v>
      </c>
      <c r="J13" s="45">
        <f t="shared" si="1"/>
        <v>0.00014249999999843554</v>
      </c>
      <c r="M13" s="13">
        <v>4</v>
      </c>
      <c r="N13" s="14">
        <v>23</v>
      </c>
      <c r="O13" s="18">
        <v>0.07844907407407407</v>
      </c>
      <c r="P13" s="26"/>
      <c r="Q13" s="83" t="s">
        <v>264</v>
      </c>
      <c r="R13" s="14">
        <v>23</v>
      </c>
      <c r="S13" s="141">
        <v>0.008997291666663548</v>
      </c>
      <c r="T13" s="26"/>
      <c r="U13" s="13" t="s">
        <v>297</v>
      </c>
      <c r="V13" s="14">
        <v>23</v>
      </c>
      <c r="W13" s="18">
        <v>0.09935185185185186</v>
      </c>
      <c r="X13" s="26">
        <v>6.944444444444444E-05</v>
      </c>
      <c r="Y13" s="13" t="s">
        <v>295</v>
      </c>
      <c r="Z13" s="14">
        <v>23</v>
      </c>
      <c r="AA13" s="18">
        <v>0.10231481481481482</v>
      </c>
      <c r="AB13" s="26">
        <v>1.1574074074074073E-05</v>
      </c>
      <c r="AE13" s="40"/>
      <c r="AF13" s="36"/>
    </row>
    <row r="14" spans="1:32" ht="15">
      <c r="A14" s="43" t="s">
        <v>292</v>
      </c>
      <c r="B14" s="14">
        <v>123</v>
      </c>
      <c r="C14" s="15" t="s">
        <v>127</v>
      </c>
      <c r="D14" s="16" t="s">
        <v>128</v>
      </c>
      <c r="E14" s="17" t="s">
        <v>118</v>
      </c>
      <c r="F14" s="17">
        <v>16978</v>
      </c>
      <c r="G14" s="15" t="s">
        <v>28</v>
      </c>
      <c r="H14" s="15" t="s">
        <v>221</v>
      </c>
      <c r="I14" s="41">
        <f t="shared" si="0"/>
        <v>0.28905854166666345</v>
      </c>
      <c r="J14" s="45">
        <f t="shared" si="1"/>
        <v>0.00016902777777610956</v>
      </c>
      <c r="M14" s="13">
        <v>7</v>
      </c>
      <c r="N14" s="14">
        <v>123</v>
      </c>
      <c r="O14" s="18">
        <v>0.07844907407407407</v>
      </c>
      <c r="P14" s="26">
        <v>2.3148148148148147E-05</v>
      </c>
      <c r="Q14" s="83" t="s">
        <v>257</v>
      </c>
      <c r="R14" s="14">
        <v>123</v>
      </c>
      <c r="S14" s="141">
        <v>0.009046967592589376</v>
      </c>
      <c r="T14" s="26"/>
      <c r="U14" s="13" t="s">
        <v>274</v>
      </c>
      <c r="V14" s="14">
        <v>123</v>
      </c>
      <c r="W14" s="18">
        <v>0.09935185185185186</v>
      </c>
      <c r="X14" s="26">
        <v>4.6296296296296294E-05</v>
      </c>
      <c r="Y14" s="13" t="s">
        <v>289</v>
      </c>
      <c r="Z14" s="14">
        <v>123</v>
      </c>
      <c r="AA14" s="18">
        <v>0.10231481481481482</v>
      </c>
      <c r="AB14" s="26">
        <v>3.472222222222222E-05</v>
      </c>
      <c r="AE14" s="40"/>
      <c r="AF14" s="36"/>
    </row>
    <row r="15" spans="1:32" ht="15">
      <c r="A15" s="43" t="s">
        <v>296</v>
      </c>
      <c r="B15" s="14">
        <v>51</v>
      </c>
      <c r="C15" s="15" t="s">
        <v>133</v>
      </c>
      <c r="D15" s="16" t="s">
        <v>134</v>
      </c>
      <c r="E15" s="17" t="s">
        <v>22</v>
      </c>
      <c r="F15" s="17">
        <v>17556</v>
      </c>
      <c r="G15" s="15" t="s">
        <v>28</v>
      </c>
      <c r="H15" s="15" t="s">
        <v>225</v>
      </c>
      <c r="I15" s="41">
        <f t="shared" si="0"/>
        <v>0.2891244675925906</v>
      </c>
      <c r="J15" s="45">
        <f t="shared" si="1"/>
        <v>0.00023495370370324453</v>
      </c>
      <c r="M15" s="13">
        <v>36</v>
      </c>
      <c r="N15" s="14">
        <v>51</v>
      </c>
      <c r="O15" s="18">
        <v>0.07844907407407407</v>
      </c>
      <c r="P15" s="19"/>
      <c r="Q15" s="83" t="s">
        <v>294</v>
      </c>
      <c r="R15" s="14">
        <v>51</v>
      </c>
      <c r="S15" s="141">
        <v>0.008939282407405387</v>
      </c>
      <c r="T15" s="26"/>
      <c r="U15" s="13" t="s">
        <v>295</v>
      </c>
      <c r="V15" s="14">
        <v>51</v>
      </c>
      <c r="W15" s="18">
        <v>0.0994212962962963</v>
      </c>
      <c r="X15" s="19"/>
      <c r="Y15" s="13" t="s">
        <v>286</v>
      </c>
      <c r="Z15" s="14">
        <v>51</v>
      </c>
      <c r="AA15" s="18">
        <v>0.10231481481481482</v>
      </c>
      <c r="AB15" s="19"/>
      <c r="AC15" s="50"/>
      <c r="AE15" s="40"/>
      <c r="AF15" s="151"/>
    </row>
    <row r="16" spans="1:28" ht="15">
      <c r="A16" s="43" t="s">
        <v>272</v>
      </c>
      <c r="B16" s="14">
        <v>1</v>
      </c>
      <c r="C16" s="15" t="s">
        <v>94</v>
      </c>
      <c r="D16" s="16" t="s">
        <v>155</v>
      </c>
      <c r="E16" s="17" t="s">
        <v>91</v>
      </c>
      <c r="F16" s="17">
        <v>18615</v>
      </c>
      <c r="G16" s="15" t="s">
        <v>46</v>
      </c>
      <c r="H16" s="15" t="s">
        <v>228</v>
      </c>
      <c r="I16" s="41">
        <f t="shared" si="0"/>
        <v>0.2893312847222197</v>
      </c>
      <c r="J16" s="45">
        <f t="shared" si="1"/>
        <v>0.00044177083333235556</v>
      </c>
      <c r="M16" s="13">
        <v>9</v>
      </c>
      <c r="N16" s="14">
        <v>1</v>
      </c>
      <c r="O16" s="18">
        <v>0.07844907407407407</v>
      </c>
      <c r="P16" s="19"/>
      <c r="Q16" s="83" t="s">
        <v>297</v>
      </c>
      <c r="R16" s="14">
        <v>1</v>
      </c>
      <c r="S16" s="141">
        <v>0.008625266203700799</v>
      </c>
      <c r="T16" s="26"/>
      <c r="U16" s="13" t="s">
        <v>270</v>
      </c>
      <c r="V16" s="14">
        <v>1</v>
      </c>
      <c r="W16" s="18">
        <v>0.100104166666667</v>
      </c>
      <c r="X16" s="19"/>
      <c r="Y16" s="13" t="s">
        <v>297</v>
      </c>
      <c r="Z16" s="14">
        <v>1</v>
      </c>
      <c r="AA16" s="18">
        <v>0.10226851851851852</v>
      </c>
      <c r="AB16" s="19">
        <v>0.00011574074074074073</v>
      </c>
    </row>
    <row r="17" spans="1:28" ht="15">
      <c r="A17" s="43" t="s">
        <v>295</v>
      </c>
      <c r="B17" s="14">
        <v>101</v>
      </c>
      <c r="C17" s="15" t="s">
        <v>124</v>
      </c>
      <c r="D17" s="16" t="s">
        <v>125</v>
      </c>
      <c r="E17" s="17" t="s">
        <v>126</v>
      </c>
      <c r="F17" s="17">
        <v>16849</v>
      </c>
      <c r="G17" s="15" t="s">
        <v>46</v>
      </c>
      <c r="H17" s="15" t="s">
        <v>230</v>
      </c>
      <c r="I17" s="41">
        <f t="shared" si="0"/>
        <v>0.2893479861111082</v>
      </c>
      <c r="J17" s="45">
        <f t="shared" si="1"/>
        <v>0.0004584722222208404</v>
      </c>
      <c r="M17" s="13">
        <v>17</v>
      </c>
      <c r="N17" s="14">
        <v>101</v>
      </c>
      <c r="O17" s="18">
        <v>0.07844907407407407</v>
      </c>
      <c r="P17" s="19"/>
      <c r="Q17" s="83" t="s">
        <v>285</v>
      </c>
      <c r="R17" s="14">
        <v>101</v>
      </c>
      <c r="S17" s="141">
        <v>0.009255393518515544</v>
      </c>
      <c r="T17" s="26"/>
      <c r="U17" s="13" t="s">
        <v>292</v>
      </c>
      <c r="V17" s="14">
        <v>101</v>
      </c>
      <c r="W17" s="18">
        <v>0.09935185185185186</v>
      </c>
      <c r="X17" s="19">
        <v>2.3148148148148147E-05</v>
      </c>
      <c r="Y17" s="13" t="s">
        <v>281</v>
      </c>
      <c r="Z17" s="14">
        <v>101</v>
      </c>
      <c r="AA17" s="18">
        <v>0.10231481481481482</v>
      </c>
      <c r="AB17" s="19"/>
    </row>
    <row r="18" spans="1:28" ht="15">
      <c r="A18" s="43" t="s">
        <v>289</v>
      </c>
      <c r="B18" s="14">
        <v>55</v>
      </c>
      <c r="C18" s="15" t="s">
        <v>131</v>
      </c>
      <c r="D18" s="16" t="s">
        <v>132</v>
      </c>
      <c r="E18" s="17" t="s">
        <v>22</v>
      </c>
      <c r="F18" s="17">
        <v>17469</v>
      </c>
      <c r="G18" s="15" t="s">
        <v>28</v>
      </c>
      <c r="H18" s="15" t="s">
        <v>225</v>
      </c>
      <c r="I18" s="41">
        <f t="shared" si="0"/>
        <v>0.28958157407407137</v>
      </c>
      <c r="J18" s="45">
        <f t="shared" si="1"/>
        <v>0.0006920601851840291</v>
      </c>
      <c r="M18" s="13">
        <v>6</v>
      </c>
      <c r="N18" s="14">
        <v>55</v>
      </c>
      <c r="O18" s="18">
        <v>0.07844907407407407</v>
      </c>
      <c r="P18" s="19"/>
      <c r="Q18" s="83" t="s">
        <v>274</v>
      </c>
      <c r="R18" s="14">
        <v>55</v>
      </c>
      <c r="S18" s="141">
        <v>0.008748240740737732</v>
      </c>
      <c r="T18" s="26"/>
      <c r="U18" s="13" t="s">
        <v>264</v>
      </c>
      <c r="V18" s="14">
        <v>55</v>
      </c>
      <c r="W18" s="18">
        <v>0.100104166666667</v>
      </c>
      <c r="X18" s="19">
        <v>3.472222222222222E-05</v>
      </c>
      <c r="Y18" s="13" t="s">
        <v>294</v>
      </c>
      <c r="Z18" s="14">
        <v>55</v>
      </c>
      <c r="AA18" s="18">
        <v>0.10231481481481482</v>
      </c>
      <c r="AB18" s="19"/>
    </row>
    <row r="19" spans="1:28" ht="15">
      <c r="A19" s="43" t="s">
        <v>294</v>
      </c>
      <c r="B19" s="14">
        <v>61</v>
      </c>
      <c r="C19" s="15" t="s">
        <v>207</v>
      </c>
      <c r="D19" s="16" t="s">
        <v>208</v>
      </c>
      <c r="E19" s="17" t="s">
        <v>209</v>
      </c>
      <c r="F19" s="99">
        <v>17476</v>
      </c>
      <c r="G19" s="15" t="s">
        <v>28</v>
      </c>
      <c r="H19" s="15" t="s">
        <v>230</v>
      </c>
      <c r="I19" s="41">
        <f t="shared" si="0"/>
        <v>0.28960599537036846</v>
      </c>
      <c r="J19" s="45">
        <f t="shared" si="1"/>
        <v>0.0007164814814811238</v>
      </c>
      <c r="M19" s="13">
        <v>22</v>
      </c>
      <c r="N19" s="14">
        <v>61</v>
      </c>
      <c r="O19" s="18">
        <v>0.07844907407407407</v>
      </c>
      <c r="P19" s="19"/>
      <c r="Q19" s="83" t="s">
        <v>292</v>
      </c>
      <c r="R19" s="14">
        <v>61</v>
      </c>
      <c r="S19" s="141">
        <v>0.00874951388888668</v>
      </c>
      <c r="T19" s="26"/>
      <c r="U19" s="13" t="s">
        <v>247</v>
      </c>
      <c r="V19" s="14">
        <v>61</v>
      </c>
      <c r="W19" s="18">
        <v>0.100104166666667</v>
      </c>
      <c r="X19" s="19">
        <v>1.1574074074074073E-05</v>
      </c>
      <c r="Y19" s="13" t="s">
        <v>291</v>
      </c>
      <c r="Z19" s="14">
        <v>61</v>
      </c>
      <c r="AA19" s="18">
        <v>0.10231481481481482</v>
      </c>
      <c r="AB19" s="19"/>
    </row>
    <row r="20" spans="1:28" ht="15">
      <c r="A20" s="43" t="s">
        <v>264</v>
      </c>
      <c r="B20" s="14">
        <v>22</v>
      </c>
      <c r="C20" s="15" t="s">
        <v>55</v>
      </c>
      <c r="D20" s="16" t="s">
        <v>63</v>
      </c>
      <c r="E20" s="17" t="s">
        <v>54</v>
      </c>
      <c r="F20" s="17" t="s">
        <v>56</v>
      </c>
      <c r="G20" s="15" t="s">
        <v>46</v>
      </c>
      <c r="H20" s="15" t="s">
        <v>226</v>
      </c>
      <c r="I20" s="41">
        <f t="shared" si="0"/>
        <v>0.28964059027777433</v>
      </c>
      <c r="J20" s="45">
        <f t="shared" si="1"/>
        <v>0.0007510763888869953</v>
      </c>
      <c r="M20" s="13">
        <v>16</v>
      </c>
      <c r="N20" s="14">
        <v>22</v>
      </c>
      <c r="O20" s="18">
        <v>0.07844907407407407</v>
      </c>
      <c r="P20" s="19">
        <v>5.7870370370370366E-05</v>
      </c>
      <c r="Q20" s="83" t="s">
        <v>295</v>
      </c>
      <c r="R20" s="14">
        <v>22</v>
      </c>
      <c r="S20" s="141">
        <v>0.008830405092588818</v>
      </c>
      <c r="T20" s="26"/>
      <c r="U20" s="13" t="s">
        <v>287</v>
      </c>
      <c r="V20" s="14">
        <v>22</v>
      </c>
      <c r="W20" s="18">
        <v>0.100104166666667</v>
      </c>
      <c r="X20" s="19"/>
      <c r="Y20" s="13" t="s">
        <v>247</v>
      </c>
      <c r="Z20" s="14">
        <v>22</v>
      </c>
      <c r="AA20" s="18">
        <v>0.10231481481481482</v>
      </c>
      <c r="AB20" s="19"/>
    </row>
    <row r="21" spans="1:28" ht="15">
      <c r="A21" s="43" t="s">
        <v>293</v>
      </c>
      <c r="B21" s="14">
        <v>73</v>
      </c>
      <c r="C21" s="15" t="s">
        <v>151</v>
      </c>
      <c r="D21" s="16" t="s">
        <v>152</v>
      </c>
      <c r="E21" s="17" t="s">
        <v>146</v>
      </c>
      <c r="F21" s="17">
        <v>18379</v>
      </c>
      <c r="G21" s="15" t="s">
        <v>28</v>
      </c>
      <c r="H21" s="15" t="s">
        <v>223</v>
      </c>
      <c r="I21" s="41">
        <f t="shared" si="0"/>
        <v>0.2896532638888864</v>
      </c>
      <c r="J21" s="45">
        <f t="shared" si="1"/>
        <v>0.0007637499999990638</v>
      </c>
      <c r="M21" s="13">
        <v>11</v>
      </c>
      <c r="N21" s="14">
        <v>73</v>
      </c>
      <c r="O21" s="18">
        <v>0.07844907407407407</v>
      </c>
      <c r="P21" s="19"/>
      <c r="Q21" s="83" t="s">
        <v>272</v>
      </c>
      <c r="R21" s="14">
        <v>73</v>
      </c>
      <c r="S21" s="141">
        <v>0.00878520833333054</v>
      </c>
      <c r="T21" s="26"/>
      <c r="U21" s="13" t="s">
        <v>282</v>
      </c>
      <c r="V21" s="14">
        <v>73</v>
      </c>
      <c r="W21" s="18">
        <v>0.100104166666667</v>
      </c>
      <c r="X21" s="19"/>
      <c r="Y21" s="13" t="s">
        <v>284</v>
      </c>
      <c r="Z21" s="14">
        <v>73</v>
      </c>
      <c r="AA21" s="18">
        <v>0.10231481481481482</v>
      </c>
      <c r="AB21" s="19"/>
    </row>
    <row r="22" spans="1:28" ht="15">
      <c r="A22" s="43" t="s">
        <v>291</v>
      </c>
      <c r="B22" s="14">
        <v>10</v>
      </c>
      <c r="C22" s="15" t="s">
        <v>197</v>
      </c>
      <c r="D22" s="16" t="s">
        <v>198</v>
      </c>
      <c r="E22" s="17" t="s">
        <v>199</v>
      </c>
      <c r="F22" s="99">
        <v>18735</v>
      </c>
      <c r="G22" s="15" t="s">
        <v>28</v>
      </c>
      <c r="H22" s="15" t="s">
        <v>228</v>
      </c>
      <c r="I22" s="41">
        <f t="shared" si="0"/>
        <v>0.28975214120370274</v>
      </c>
      <c r="J22" s="45">
        <f t="shared" si="1"/>
        <v>0.0008626273148154007</v>
      </c>
      <c r="M22" s="13">
        <v>39</v>
      </c>
      <c r="N22" s="14">
        <v>10</v>
      </c>
      <c r="O22" s="18">
        <v>0.07844907407407407</v>
      </c>
      <c r="P22" s="19"/>
      <c r="Q22" s="83" t="s">
        <v>293</v>
      </c>
      <c r="R22" s="14">
        <v>10</v>
      </c>
      <c r="S22" s="141">
        <v>0.008999826388887584</v>
      </c>
      <c r="T22" s="26"/>
      <c r="U22" s="13" t="s">
        <v>284</v>
      </c>
      <c r="V22" s="14">
        <v>10</v>
      </c>
      <c r="W22" s="18">
        <v>0.100104166666667</v>
      </c>
      <c r="X22" s="19"/>
      <c r="Y22" s="13" t="s">
        <v>274</v>
      </c>
      <c r="Z22" s="14">
        <v>10</v>
      </c>
      <c r="AA22" s="18">
        <v>0.10226851851851852</v>
      </c>
      <c r="AB22" s="19">
        <v>6.944444444444444E-05</v>
      </c>
    </row>
    <row r="23" spans="1:28" ht="15">
      <c r="A23" s="43" t="s">
        <v>257</v>
      </c>
      <c r="B23" s="14">
        <v>174</v>
      </c>
      <c r="C23" s="15" t="s">
        <v>139</v>
      </c>
      <c r="D23" s="16" t="s">
        <v>140</v>
      </c>
      <c r="E23" s="17" t="s">
        <v>25</v>
      </c>
      <c r="F23" s="17">
        <v>17781</v>
      </c>
      <c r="G23" s="15" t="s">
        <v>28</v>
      </c>
      <c r="H23" s="15" t="s">
        <v>223</v>
      </c>
      <c r="I23" s="41">
        <f t="shared" si="0"/>
        <v>0.29005430555555206</v>
      </c>
      <c r="J23" s="45">
        <f t="shared" si="1"/>
        <v>0.0011647916666647218</v>
      </c>
      <c r="M23" s="13">
        <v>1</v>
      </c>
      <c r="N23" s="14">
        <v>174</v>
      </c>
      <c r="O23" s="18">
        <v>0.07844907407407407</v>
      </c>
      <c r="P23" s="19">
        <v>0.00011574074074074073</v>
      </c>
      <c r="Q23" s="83" t="s">
        <v>284</v>
      </c>
      <c r="R23" s="14">
        <v>174</v>
      </c>
      <c r="S23" s="141">
        <v>0.009359861111107676</v>
      </c>
      <c r="T23" s="26"/>
      <c r="U23" s="13" t="s">
        <v>289</v>
      </c>
      <c r="V23" s="14">
        <v>174</v>
      </c>
      <c r="W23" s="18">
        <v>0.10010416666666666</v>
      </c>
      <c r="X23" s="19"/>
      <c r="Y23" s="13" t="s">
        <v>296</v>
      </c>
      <c r="Z23" s="14">
        <v>174</v>
      </c>
      <c r="AA23" s="18">
        <v>0.10231481481481482</v>
      </c>
      <c r="AB23" s="19">
        <v>5.7870370370370366E-05</v>
      </c>
    </row>
    <row r="24" spans="1:28" ht="15">
      <c r="A24" s="43" t="s">
        <v>281</v>
      </c>
      <c r="B24" s="14">
        <v>154</v>
      </c>
      <c r="C24" s="15" t="s">
        <v>121</v>
      </c>
      <c r="D24" s="16" t="s">
        <v>143</v>
      </c>
      <c r="E24" s="17" t="s">
        <v>36</v>
      </c>
      <c r="F24" s="17">
        <v>17959</v>
      </c>
      <c r="G24" s="15" t="s">
        <v>46</v>
      </c>
      <c r="H24" s="15" t="s">
        <v>222</v>
      </c>
      <c r="I24" s="41">
        <f t="shared" si="0"/>
        <v>0.2901527546296268</v>
      </c>
      <c r="J24" s="45">
        <f t="shared" si="1"/>
        <v>0.0012632407407394686</v>
      </c>
      <c r="M24" s="13">
        <v>14</v>
      </c>
      <c r="N24" s="14">
        <v>154</v>
      </c>
      <c r="O24" s="18">
        <v>0.07844907407407407</v>
      </c>
      <c r="P24" s="19"/>
      <c r="Q24" s="83" t="s">
        <v>287</v>
      </c>
      <c r="R24" s="14">
        <v>154</v>
      </c>
      <c r="S24" s="141">
        <v>0.009284699074070944</v>
      </c>
      <c r="T24" s="26"/>
      <c r="U24" s="13" t="s">
        <v>279</v>
      </c>
      <c r="V24" s="14">
        <v>154</v>
      </c>
      <c r="W24" s="18">
        <v>0.100104166666667</v>
      </c>
      <c r="X24" s="19"/>
      <c r="Y24" s="13" t="s">
        <v>270</v>
      </c>
      <c r="Z24" s="14">
        <v>154</v>
      </c>
      <c r="AA24" s="18">
        <v>0.10231481481481482</v>
      </c>
      <c r="AB24" s="19"/>
    </row>
    <row r="25" spans="1:28" ht="15">
      <c r="A25" s="43" t="s">
        <v>290</v>
      </c>
      <c r="B25" s="14">
        <v>53</v>
      </c>
      <c r="C25" s="15" t="s">
        <v>44</v>
      </c>
      <c r="D25" s="16" t="s">
        <v>45</v>
      </c>
      <c r="E25" s="17" t="s">
        <v>22</v>
      </c>
      <c r="F25" s="17">
        <v>18450</v>
      </c>
      <c r="G25" s="15" t="s">
        <v>46</v>
      </c>
      <c r="H25" s="15" t="s">
        <v>225</v>
      </c>
      <c r="I25" s="41">
        <f t="shared" si="0"/>
        <v>0.2902108333333314</v>
      </c>
      <c r="J25" s="45">
        <f t="shared" si="1"/>
        <v>0.0013213194444440801</v>
      </c>
      <c r="M25" s="13">
        <v>31</v>
      </c>
      <c r="N25" s="14">
        <v>53</v>
      </c>
      <c r="O25" s="18">
        <v>0.07844907407407407</v>
      </c>
      <c r="P25" s="19"/>
      <c r="Q25" s="83" t="s">
        <v>270</v>
      </c>
      <c r="R25" s="14">
        <v>53</v>
      </c>
      <c r="S25" s="141">
        <v>0.009342777777775542</v>
      </c>
      <c r="T25" s="26"/>
      <c r="U25" s="13" t="s">
        <v>257</v>
      </c>
      <c r="V25" s="14">
        <v>53</v>
      </c>
      <c r="W25" s="18">
        <v>0.100104166666667</v>
      </c>
      <c r="X25" s="19"/>
      <c r="Y25" s="13" t="s">
        <v>293</v>
      </c>
      <c r="Z25" s="14">
        <v>53</v>
      </c>
      <c r="AA25" s="18">
        <v>0.10231481481481482</v>
      </c>
      <c r="AB25" s="19"/>
    </row>
    <row r="26" spans="1:28" ht="15">
      <c r="A26" s="43" t="s">
        <v>285</v>
      </c>
      <c r="B26" s="14">
        <v>43</v>
      </c>
      <c r="C26" s="15" t="s">
        <v>160</v>
      </c>
      <c r="D26" s="16" t="s">
        <v>161</v>
      </c>
      <c r="E26" s="17" t="s">
        <v>26</v>
      </c>
      <c r="F26" s="17">
        <v>3653</v>
      </c>
      <c r="G26" s="15" t="s">
        <v>28</v>
      </c>
      <c r="H26" s="15" t="s">
        <v>224</v>
      </c>
      <c r="I26" s="41">
        <f t="shared" si="0"/>
        <v>0.29022611111111</v>
      </c>
      <c r="J26" s="45">
        <f t="shared" si="1"/>
        <v>0.0013365972222226796</v>
      </c>
      <c r="M26" s="13">
        <v>46</v>
      </c>
      <c r="N26" s="14">
        <v>43</v>
      </c>
      <c r="O26" s="18">
        <v>0.07844907407407407</v>
      </c>
      <c r="P26" s="19"/>
      <c r="Q26" s="83" t="s">
        <v>247</v>
      </c>
      <c r="R26" s="14">
        <v>43</v>
      </c>
      <c r="S26" s="141">
        <v>0.00935805555555412</v>
      </c>
      <c r="T26" s="26"/>
      <c r="U26" s="13" t="s">
        <v>291</v>
      </c>
      <c r="V26" s="14">
        <v>43</v>
      </c>
      <c r="W26" s="18">
        <v>0.100104166666667</v>
      </c>
      <c r="X26" s="19"/>
      <c r="Y26" s="13" t="s">
        <v>275</v>
      </c>
      <c r="Z26" s="14">
        <v>43</v>
      </c>
      <c r="AA26" s="18">
        <v>0.10231481481481482</v>
      </c>
      <c r="AB26" s="19"/>
    </row>
    <row r="27" spans="1:28" ht="15">
      <c r="A27" s="43" t="s">
        <v>288</v>
      </c>
      <c r="B27" s="14">
        <v>121</v>
      </c>
      <c r="C27" s="15" t="s">
        <v>129</v>
      </c>
      <c r="D27" s="16" t="s">
        <v>130</v>
      </c>
      <c r="E27" s="17" t="s">
        <v>118</v>
      </c>
      <c r="F27" s="17">
        <v>17265</v>
      </c>
      <c r="G27" s="15" t="s">
        <v>46</v>
      </c>
      <c r="H27" s="15" t="s">
        <v>221</v>
      </c>
      <c r="I27" s="41">
        <f t="shared" si="0"/>
        <v>0.290262037037034</v>
      </c>
      <c r="J27" s="45">
        <f t="shared" si="1"/>
        <v>0.001372523148146676</v>
      </c>
      <c r="M27" s="13">
        <v>10</v>
      </c>
      <c r="N27" s="14">
        <v>121</v>
      </c>
      <c r="O27" s="18">
        <v>0.07844907407407407</v>
      </c>
      <c r="P27" s="19"/>
      <c r="Q27" s="83" t="s">
        <v>278</v>
      </c>
      <c r="R27" s="14">
        <v>121</v>
      </c>
      <c r="S27" s="141">
        <v>0.00939398148147813</v>
      </c>
      <c r="T27" s="26"/>
      <c r="U27" s="13" t="s">
        <v>290</v>
      </c>
      <c r="V27" s="14">
        <v>121</v>
      </c>
      <c r="W27" s="18">
        <v>0.100104166666667</v>
      </c>
      <c r="X27" s="19"/>
      <c r="Y27" s="13" t="s">
        <v>272</v>
      </c>
      <c r="Z27" s="14">
        <v>121</v>
      </c>
      <c r="AA27" s="18">
        <v>0.10231481481481482</v>
      </c>
      <c r="AB27" s="19"/>
    </row>
    <row r="28" spans="1:28" ht="15">
      <c r="A28" s="43" t="s">
        <v>287</v>
      </c>
      <c r="B28" s="14">
        <v>32</v>
      </c>
      <c r="C28" s="15" t="s">
        <v>171</v>
      </c>
      <c r="D28" s="16" t="s">
        <v>172</v>
      </c>
      <c r="E28" s="17" t="s">
        <v>84</v>
      </c>
      <c r="F28" s="17">
        <v>6587</v>
      </c>
      <c r="G28" s="15" t="s">
        <v>46</v>
      </c>
      <c r="H28" s="15" t="s">
        <v>224</v>
      </c>
      <c r="I28" s="41">
        <f t="shared" si="0"/>
        <v>0.29034146990740506</v>
      </c>
      <c r="J28" s="45">
        <f t="shared" si="1"/>
        <v>0.0014519560185177194</v>
      </c>
      <c r="M28" s="13">
        <v>13</v>
      </c>
      <c r="N28" s="14">
        <v>32</v>
      </c>
      <c r="O28" s="18">
        <v>0.07844907407407407</v>
      </c>
      <c r="P28" s="19"/>
      <c r="Q28" s="83" t="s">
        <v>269</v>
      </c>
      <c r="R28" s="14">
        <v>32</v>
      </c>
      <c r="S28" s="141">
        <v>0.00960072916666397</v>
      </c>
      <c r="T28" s="26"/>
      <c r="U28" s="13" t="s">
        <v>281</v>
      </c>
      <c r="V28" s="14">
        <v>32</v>
      </c>
      <c r="W28" s="18">
        <v>0.100104166666667</v>
      </c>
      <c r="X28" s="19"/>
      <c r="Y28" s="13" t="s">
        <v>292</v>
      </c>
      <c r="Z28" s="14">
        <v>32</v>
      </c>
      <c r="AA28" s="18">
        <v>0.10226851851851852</v>
      </c>
      <c r="AB28" s="19">
        <v>8.101851851851852E-05</v>
      </c>
    </row>
    <row r="29" spans="1:28" ht="15">
      <c r="A29" s="43" t="s">
        <v>279</v>
      </c>
      <c r="B29" s="14">
        <v>28</v>
      </c>
      <c r="C29" s="15" t="s">
        <v>76</v>
      </c>
      <c r="D29" s="16" t="s">
        <v>69</v>
      </c>
      <c r="E29" s="17" t="s">
        <v>54</v>
      </c>
      <c r="F29" s="17" t="s">
        <v>61</v>
      </c>
      <c r="G29" s="15" t="s">
        <v>46</v>
      </c>
      <c r="H29" s="15" t="s">
        <v>226</v>
      </c>
      <c r="I29" s="41">
        <f t="shared" si="0"/>
        <v>0.2904995601851823</v>
      </c>
      <c r="J29" s="45">
        <f t="shared" si="1"/>
        <v>0.0016100462962949647</v>
      </c>
      <c r="M29" s="13">
        <v>12</v>
      </c>
      <c r="N29" s="14">
        <v>28</v>
      </c>
      <c r="O29" s="18">
        <v>0.07844907407407407</v>
      </c>
      <c r="P29" s="19"/>
      <c r="Q29" s="83" t="s">
        <v>263</v>
      </c>
      <c r="R29" s="14">
        <v>28</v>
      </c>
      <c r="S29" s="141">
        <v>0.009654652777774532</v>
      </c>
      <c r="T29" s="26"/>
      <c r="U29" s="13" t="s">
        <v>288</v>
      </c>
      <c r="V29" s="14">
        <v>28</v>
      </c>
      <c r="W29" s="18">
        <v>0.100104166666667</v>
      </c>
      <c r="X29" s="19">
        <v>2.3148148148148147E-05</v>
      </c>
      <c r="Y29" s="13" t="s">
        <v>264</v>
      </c>
      <c r="Z29" s="14">
        <v>28</v>
      </c>
      <c r="AA29" s="18">
        <v>0.10231481481481482</v>
      </c>
      <c r="AB29" s="19"/>
    </row>
    <row r="30" spans="1:28" ht="15">
      <c r="A30" s="43" t="s">
        <v>286</v>
      </c>
      <c r="B30" s="14">
        <v>156</v>
      </c>
      <c r="C30" s="15" t="s">
        <v>147</v>
      </c>
      <c r="D30" s="16" t="s">
        <v>148</v>
      </c>
      <c r="E30" s="17" t="s">
        <v>36</v>
      </c>
      <c r="F30" s="17">
        <v>18304</v>
      </c>
      <c r="G30" s="15" t="s">
        <v>28</v>
      </c>
      <c r="H30" s="15" t="s">
        <v>222</v>
      </c>
      <c r="I30" s="41">
        <f t="shared" si="0"/>
        <v>0.2905200578703671</v>
      </c>
      <c r="J30" s="45">
        <f t="shared" si="1"/>
        <v>0.0016305439814797706</v>
      </c>
      <c r="M30" s="13">
        <v>5</v>
      </c>
      <c r="N30" s="14">
        <v>156</v>
      </c>
      <c r="O30" s="18">
        <v>0.07844907407407407</v>
      </c>
      <c r="P30" s="19"/>
      <c r="Q30" s="83" t="s">
        <v>265</v>
      </c>
      <c r="R30" s="14">
        <v>156</v>
      </c>
      <c r="S30" s="141">
        <v>0.009652002314811253</v>
      </c>
      <c r="T30" s="26"/>
      <c r="U30" s="13" t="s">
        <v>286</v>
      </c>
      <c r="V30" s="14">
        <v>156</v>
      </c>
      <c r="W30" s="18">
        <v>0.100104166666667</v>
      </c>
      <c r="X30" s="19"/>
      <c r="Y30" s="13" t="s">
        <v>279</v>
      </c>
      <c r="Z30" s="14">
        <v>156</v>
      </c>
      <c r="AA30" s="18">
        <v>0.10231481481481482</v>
      </c>
      <c r="AB30" s="19"/>
    </row>
    <row r="31" spans="1:28" ht="15">
      <c r="A31" s="43" t="s">
        <v>270</v>
      </c>
      <c r="B31" s="14">
        <v>131</v>
      </c>
      <c r="C31" s="15" t="s">
        <v>178</v>
      </c>
      <c r="D31" s="16" t="s">
        <v>179</v>
      </c>
      <c r="E31" s="17" t="s">
        <v>141</v>
      </c>
      <c r="F31" s="17">
        <v>8594</v>
      </c>
      <c r="G31" s="15" t="s">
        <v>46</v>
      </c>
      <c r="H31" s="15" t="s">
        <v>221</v>
      </c>
      <c r="I31" s="41">
        <f t="shared" si="0"/>
        <v>0.29057743055555313</v>
      </c>
      <c r="J31" s="45">
        <f t="shared" si="1"/>
        <v>0.0016879166666657897</v>
      </c>
      <c r="M31" s="13">
        <v>21</v>
      </c>
      <c r="N31" s="14">
        <v>131</v>
      </c>
      <c r="O31" s="18">
        <v>0.07844907407407407</v>
      </c>
      <c r="P31" s="19"/>
      <c r="Q31" s="83" t="s">
        <v>261</v>
      </c>
      <c r="R31" s="14">
        <v>131</v>
      </c>
      <c r="S31" s="141">
        <v>0.009709374999997238</v>
      </c>
      <c r="T31" s="26"/>
      <c r="U31" s="13" t="s">
        <v>293</v>
      </c>
      <c r="V31" s="14">
        <v>131</v>
      </c>
      <c r="W31" s="18">
        <v>0.100104166666667</v>
      </c>
      <c r="X31" s="19"/>
      <c r="Y31" s="13" t="s">
        <v>282</v>
      </c>
      <c r="Z31" s="14">
        <v>131</v>
      </c>
      <c r="AA31" s="18">
        <v>0.10231481481481482</v>
      </c>
      <c r="AB31" s="19"/>
    </row>
    <row r="32" spans="1:28" ht="15">
      <c r="A32" s="43" t="s">
        <v>283</v>
      </c>
      <c r="B32" s="14">
        <v>111</v>
      </c>
      <c r="C32" s="15" t="s">
        <v>166</v>
      </c>
      <c r="D32" s="16" t="s">
        <v>167</v>
      </c>
      <c r="E32" s="17" t="s">
        <v>168</v>
      </c>
      <c r="F32" s="17">
        <v>5352</v>
      </c>
      <c r="G32" s="15" t="s">
        <v>46</v>
      </c>
      <c r="H32" s="15" t="s">
        <v>230</v>
      </c>
      <c r="I32" s="41">
        <f t="shared" si="0"/>
        <v>0.29058445601851707</v>
      </c>
      <c r="J32" s="45">
        <f t="shared" si="1"/>
        <v>0.0016949421296297285</v>
      </c>
      <c r="M32" s="13">
        <v>40</v>
      </c>
      <c r="N32" s="14">
        <v>111</v>
      </c>
      <c r="O32" s="18">
        <v>0.07844907407407407</v>
      </c>
      <c r="P32" s="19"/>
      <c r="Q32" s="83" t="s">
        <v>253</v>
      </c>
      <c r="R32" s="14">
        <v>111</v>
      </c>
      <c r="S32" s="141">
        <v>0.009716400462961211</v>
      </c>
      <c r="T32" s="26"/>
      <c r="U32" s="13" t="s">
        <v>280</v>
      </c>
      <c r="V32" s="14">
        <v>111</v>
      </c>
      <c r="W32" s="18">
        <v>0.100104166666667</v>
      </c>
      <c r="X32" s="19"/>
      <c r="Y32" s="13" t="s">
        <v>278</v>
      </c>
      <c r="Z32" s="14">
        <v>111</v>
      </c>
      <c r="AA32" s="18">
        <v>0.10231481481481482</v>
      </c>
      <c r="AB32" s="19"/>
    </row>
    <row r="33" spans="1:28" ht="15">
      <c r="A33" s="43" t="s">
        <v>247</v>
      </c>
      <c r="B33" s="14">
        <v>54</v>
      </c>
      <c r="C33" s="15" t="s">
        <v>101</v>
      </c>
      <c r="D33" s="16" t="s">
        <v>102</v>
      </c>
      <c r="E33" s="17" t="s">
        <v>22</v>
      </c>
      <c r="F33" s="17">
        <v>13320</v>
      </c>
      <c r="G33" s="15" t="s">
        <v>28</v>
      </c>
      <c r="H33" s="15" t="s">
        <v>225</v>
      </c>
      <c r="I33" s="41">
        <f t="shared" si="0"/>
        <v>0.29067980324073855</v>
      </c>
      <c r="J33" s="45">
        <f t="shared" si="1"/>
        <v>0.0017902893518512153</v>
      </c>
      <c r="M33" s="13">
        <v>25</v>
      </c>
      <c r="N33" s="14">
        <v>54</v>
      </c>
      <c r="O33" s="18">
        <v>0.07844907407407407</v>
      </c>
      <c r="P33" s="19"/>
      <c r="Q33" s="83" t="s">
        <v>241</v>
      </c>
      <c r="R33" s="14">
        <v>54</v>
      </c>
      <c r="S33" s="141">
        <v>0.009834895833330783</v>
      </c>
      <c r="T33" s="26"/>
      <c r="U33" s="13" t="s">
        <v>283</v>
      </c>
      <c r="V33" s="14">
        <v>54</v>
      </c>
      <c r="W33" s="18">
        <v>0.100104166666667</v>
      </c>
      <c r="X33" s="19"/>
      <c r="Y33" s="13" t="s">
        <v>280</v>
      </c>
      <c r="Z33" s="14">
        <v>54</v>
      </c>
      <c r="AA33" s="18">
        <v>0.10231481481481482</v>
      </c>
      <c r="AB33" s="19">
        <v>2.3148148148148147E-05</v>
      </c>
    </row>
    <row r="34" spans="1:28" ht="15">
      <c r="A34" s="43" t="s">
        <v>284</v>
      </c>
      <c r="B34" s="14">
        <v>21</v>
      </c>
      <c r="C34" s="15" t="s">
        <v>211</v>
      </c>
      <c r="D34" s="16" t="s">
        <v>212</v>
      </c>
      <c r="E34" s="17" t="s">
        <v>213</v>
      </c>
      <c r="F34" s="17">
        <v>114</v>
      </c>
      <c r="G34" s="15" t="s">
        <v>28</v>
      </c>
      <c r="H34" s="15" t="s">
        <v>226</v>
      </c>
      <c r="I34" s="41">
        <f t="shared" si="0"/>
        <v>0.29079557870370293</v>
      </c>
      <c r="J34" s="45">
        <f t="shared" si="1"/>
        <v>0.001906064814815589</v>
      </c>
      <c r="M34" s="13">
        <v>43</v>
      </c>
      <c r="N34" s="14">
        <v>21</v>
      </c>
      <c r="O34" s="18">
        <v>0.07844907407407407</v>
      </c>
      <c r="P34" s="19"/>
      <c r="Q34" s="83" t="s">
        <v>246</v>
      </c>
      <c r="R34" s="14">
        <v>21</v>
      </c>
      <c r="S34" s="141">
        <v>0.009927523148147054</v>
      </c>
      <c r="T34" s="26"/>
      <c r="U34" s="13" t="s">
        <v>285</v>
      </c>
      <c r="V34" s="14">
        <v>21</v>
      </c>
      <c r="W34" s="18">
        <v>0.100104166666667</v>
      </c>
      <c r="X34" s="19"/>
      <c r="Y34" s="13" t="s">
        <v>273</v>
      </c>
      <c r="Z34" s="14">
        <v>21</v>
      </c>
      <c r="AA34" s="18">
        <v>0.10231481481481482</v>
      </c>
      <c r="AB34" s="19"/>
    </row>
    <row r="35" spans="1:28" ht="15">
      <c r="A35" s="43" t="s">
        <v>282</v>
      </c>
      <c r="B35" s="14">
        <v>124</v>
      </c>
      <c r="C35" s="15" t="s">
        <v>116</v>
      </c>
      <c r="D35" s="16" t="s">
        <v>117</v>
      </c>
      <c r="E35" s="17" t="s">
        <v>118</v>
      </c>
      <c r="F35" s="17">
        <v>15508</v>
      </c>
      <c r="G35" s="15" t="s">
        <v>28</v>
      </c>
      <c r="H35" s="15" t="s">
        <v>221</v>
      </c>
      <c r="I35" s="41">
        <f t="shared" si="0"/>
        <v>0.2914839583333316</v>
      </c>
      <c r="J35" s="45">
        <f t="shared" si="1"/>
        <v>0.0025944444444442882</v>
      </c>
      <c r="M35" s="13">
        <v>32</v>
      </c>
      <c r="N35" s="14">
        <v>124</v>
      </c>
      <c r="O35" s="18">
        <v>0.07844907407407407</v>
      </c>
      <c r="P35" s="19"/>
      <c r="Q35" s="83" t="s">
        <v>267</v>
      </c>
      <c r="R35" s="14">
        <v>124</v>
      </c>
      <c r="S35" s="141">
        <v>0.009574236111109434</v>
      </c>
      <c r="T35" s="26"/>
      <c r="U35" s="13" t="s">
        <v>275</v>
      </c>
      <c r="V35" s="14">
        <v>124</v>
      </c>
      <c r="W35" s="18">
        <v>0.10114583333333334</v>
      </c>
      <c r="X35" s="19"/>
      <c r="Y35" s="13" t="s">
        <v>260</v>
      </c>
      <c r="Z35" s="14">
        <v>124</v>
      </c>
      <c r="AA35" s="18">
        <v>0.10231481481481482</v>
      </c>
      <c r="AB35" s="19"/>
    </row>
    <row r="36" spans="1:28" ht="15">
      <c r="A36" s="43" t="s">
        <v>280</v>
      </c>
      <c r="B36" s="14">
        <v>92</v>
      </c>
      <c r="C36" s="15" t="s">
        <v>183</v>
      </c>
      <c r="D36" s="16" t="s">
        <v>184</v>
      </c>
      <c r="E36" s="17" t="s">
        <v>83</v>
      </c>
      <c r="F36" s="17">
        <v>9910</v>
      </c>
      <c r="G36" s="15" t="s">
        <v>46</v>
      </c>
      <c r="H36" s="15" t="s">
        <v>229</v>
      </c>
      <c r="I36" s="41">
        <f t="shared" si="0"/>
        <v>0.291604733796294</v>
      </c>
      <c r="J36" s="45">
        <f t="shared" si="1"/>
        <v>0.0027152199074066408</v>
      </c>
      <c r="M36" s="13">
        <v>20</v>
      </c>
      <c r="N36" s="14">
        <v>92</v>
      </c>
      <c r="O36" s="18">
        <v>0.07844907407407407</v>
      </c>
      <c r="P36" s="19"/>
      <c r="Q36" s="83" t="s">
        <v>250</v>
      </c>
      <c r="R36" s="14">
        <v>92</v>
      </c>
      <c r="S36" s="141">
        <v>0.0097644560185162</v>
      </c>
      <c r="T36" s="26"/>
      <c r="U36" s="13" t="s">
        <v>278</v>
      </c>
      <c r="V36" s="14">
        <v>92</v>
      </c>
      <c r="W36" s="18">
        <v>0.10107638888888888</v>
      </c>
      <c r="X36" s="19"/>
      <c r="Y36" s="13" t="s">
        <v>283</v>
      </c>
      <c r="Z36" s="14">
        <v>92</v>
      </c>
      <c r="AA36" s="18">
        <v>0.10231481481481482</v>
      </c>
      <c r="AB36" s="19"/>
    </row>
    <row r="37" spans="1:28" ht="15">
      <c r="A37" s="43" t="s">
        <v>276</v>
      </c>
      <c r="B37" s="14">
        <v>71</v>
      </c>
      <c r="C37" s="15" t="s">
        <v>156</v>
      </c>
      <c r="D37" s="16" t="s">
        <v>157</v>
      </c>
      <c r="E37" s="17" t="s">
        <v>146</v>
      </c>
      <c r="F37" s="17">
        <v>19040</v>
      </c>
      <c r="G37" s="15" t="s">
        <v>46</v>
      </c>
      <c r="H37" s="15" t="s">
        <v>223</v>
      </c>
      <c r="I37" s="41">
        <f t="shared" si="0"/>
        <v>0.29187417824073825</v>
      </c>
      <c r="J37" s="45">
        <f t="shared" si="1"/>
        <v>0.0029846643518509075</v>
      </c>
      <c r="M37" s="13">
        <v>15</v>
      </c>
      <c r="N37" s="14">
        <v>71</v>
      </c>
      <c r="O37" s="18">
        <v>0.07844907407407407</v>
      </c>
      <c r="P37" s="19"/>
      <c r="Q37" s="83" t="s">
        <v>256</v>
      </c>
      <c r="R37" s="14">
        <v>71</v>
      </c>
      <c r="S37" s="141">
        <v>0.009721400462960439</v>
      </c>
      <c r="T37" s="26"/>
      <c r="U37" s="13" t="s">
        <v>273</v>
      </c>
      <c r="V37" s="14">
        <v>71</v>
      </c>
      <c r="W37" s="18">
        <v>0.1013888888888889</v>
      </c>
      <c r="X37" s="19"/>
      <c r="Y37" s="13" t="s">
        <v>285</v>
      </c>
      <c r="Z37" s="14">
        <v>71</v>
      </c>
      <c r="AA37" s="18">
        <v>0.10231481481481482</v>
      </c>
      <c r="AB37" s="19"/>
    </row>
    <row r="38" spans="1:28" ht="15">
      <c r="A38" s="43" t="s">
        <v>278</v>
      </c>
      <c r="B38" s="14">
        <v>14</v>
      </c>
      <c r="C38" s="15" t="s">
        <v>47</v>
      </c>
      <c r="D38" s="16" t="s">
        <v>48</v>
      </c>
      <c r="E38" s="17" t="s">
        <v>39</v>
      </c>
      <c r="F38" s="17">
        <v>93456</v>
      </c>
      <c r="G38" s="15" t="s">
        <v>46</v>
      </c>
      <c r="H38" s="15" t="s">
        <v>227</v>
      </c>
      <c r="I38" s="41">
        <f t="shared" si="0"/>
        <v>0.29197466435185054</v>
      </c>
      <c r="J38" s="45">
        <f t="shared" si="1"/>
        <v>0.0030851504629632043</v>
      </c>
      <c r="M38" s="13">
        <v>47</v>
      </c>
      <c r="N38" s="14">
        <v>14</v>
      </c>
      <c r="O38" s="18">
        <v>0.07861111111111112</v>
      </c>
      <c r="P38" s="19"/>
      <c r="Q38" s="83" t="s">
        <v>279</v>
      </c>
      <c r="R38" s="14">
        <v>14</v>
      </c>
      <c r="S38" s="141">
        <v>0.009324201388887562</v>
      </c>
      <c r="T38" s="26"/>
      <c r="U38" s="13" t="s">
        <v>294</v>
      </c>
      <c r="V38" s="14">
        <v>14</v>
      </c>
      <c r="W38" s="18">
        <v>0.10010416666666666</v>
      </c>
      <c r="X38" s="19"/>
      <c r="Y38" s="13" t="s">
        <v>268</v>
      </c>
      <c r="Z38" s="14">
        <v>14</v>
      </c>
      <c r="AA38" s="18">
        <v>0.10393518518518519</v>
      </c>
      <c r="AB38" s="19"/>
    </row>
    <row r="39" spans="1:28" ht="15">
      <c r="A39" s="43" t="s">
        <v>277</v>
      </c>
      <c r="B39" s="14">
        <v>94</v>
      </c>
      <c r="C39" s="15" t="s">
        <v>149</v>
      </c>
      <c r="D39" s="16" t="s">
        <v>150</v>
      </c>
      <c r="E39" s="17" t="s">
        <v>83</v>
      </c>
      <c r="F39" s="17">
        <v>18360</v>
      </c>
      <c r="G39" s="15" t="s">
        <v>46</v>
      </c>
      <c r="H39" s="15" t="s">
        <v>229</v>
      </c>
      <c r="I39" s="41">
        <f t="shared" si="0"/>
        <v>0.29220623842592436</v>
      </c>
      <c r="J39" s="45">
        <f t="shared" si="1"/>
        <v>0.003316724537037019</v>
      </c>
      <c r="M39" s="13">
        <v>53</v>
      </c>
      <c r="N39" s="14">
        <v>94</v>
      </c>
      <c r="O39" s="18">
        <v>0.07861111111111112</v>
      </c>
      <c r="P39" s="19"/>
      <c r="Q39" s="83" t="s">
        <v>291</v>
      </c>
      <c r="R39" s="14">
        <v>94</v>
      </c>
      <c r="S39" s="141">
        <v>0.009034942129628066</v>
      </c>
      <c r="T39" s="26"/>
      <c r="U39" s="13" t="s">
        <v>268</v>
      </c>
      <c r="V39" s="14">
        <v>94</v>
      </c>
      <c r="W39" s="18">
        <v>0.10224537037037036</v>
      </c>
      <c r="X39" s="19"/>
      <c r="Y39" s="13" t="s">
        <v>277</v>
      </c>
      <c r="Z39" s="14">
        <v>94</v>
      </c>
      <c r="AA39" s="18">
        <v>0.10231481481481482</v>
      </c>
      <c r="AB39" s="19"/>
    </row>
    <row r="40" spans="1:28" ht="15">
      <c r="A40" s="43" t="s">
        <v>275</v>
      </c>
      <c r="B40" s="14">
        <v>13</v>
      </c>
      <c r="C40" s="15" t="s">
        <v>49</v>
      </c>
      <c r="D40" s="16" t="s">
        <v>78</v>
      </c>
      <c r="E40" s="17" t="s">
        <v>39</v>
      </c>
      <c r="F40" s="17">
        <v>93752</v>
      </c>
      <c r="G40" s="15" t="s">
        <v>46</v>
      </c>
      <c r="H40" s="15" t="s">
        <v>227</v>
      </c>
      <c r="I40" s="41">
        <f t="shared" si="0"/>
        <v>0.29254278935184896</v>
      </c>
      <c r="J40" s="45">
        <f t="shared" si="1"/>
        <v>0.003653275462961625</v>
      </c>
      <c r="M40" s="13">
        <v>19</v>
      </c>
      <c r="N40" s="14">
        <v>13</v>
      </c>
      <c r="O40" s="18">
        <v>0.07844907407407407</v>
      </c>
      <c r="P40" s="19"/>
      <c r="Q40" s="83" t="s">
        <v>281</v>
      </c>
      <c r="R40" s="14">
        <v>13</v>
      </c>
      <c r="S40" s="141">
        <v>0.009174733796293431</v>
      </c>
      <c r="T40" s="26"/>
      <c r="U40" s="13" t="s">
        <v>265</v>
      </c>
      <c r="V40" s="14">
        <v>13</v>
      </c>
      <c r="W40" s="18">
        <v>0.10261574074074074</v>
      </c>
      <c r="X40" s="19"/>
      <c r="Y40" s="13" t="s">
        <v>290</v>
      </c>
      <c r="Z40" s="14">
        <v>13</v>
      </c>
      <c r="AA40" s="18">
        <v>0.10231481481481482</v>
      </c>
      <c r="AB40" s="19">
        <v>1.1574074074074073E-05</v>
      </c>
    </row>
    <row r="41" spans="1:28" ht="15">
      <c r="A41" s="43" t="s">
        <v>260</v>
      </c>
      <c r="B41" s="14">
        <v>171</v>
      </c>
      <c r="C41" s="15" t="s">
        <v>34</v>
      </c>
      <c r="D41" s="16" t="s">
        <v>35</v>
      </c>
      <c r="E41" s="17" t="s">
        <v>25</v>
      </c>
      <c r="F41" s="17">
        <v>11976</v>
      </c>
      <c r="G41" s="15" t="s">
        <v>46</v>
      </c>
      <c r="H41" s="15" t="s">
        <v>223</v>
      </c>
      <c r="I41" s="41">
        <f t="shared" si="0"/>
        <v>0.29323642361110924</v>
      </c>
      <c r="J41" s="45">
        <f t="shared" si="1"/>
        <v>0.004346909722221903</v>
      </c>
      <c r="M41" s="13">
        <v>28</v>
      </c>
      <c r="N41" s="14">
        <v>171</v>
      </c>
      <c r="O41" s="18">
        <v>0.07844907407407407</v>
      </c>
      <c r="P41" s="19"/>
      <c r="Q41" s="83" t="s">
        <v>249</v>
      </c>
      <c r="R41" s="14">
        <v>171</v>
      </c>
      <c r="S41" s="141">
        <v>0.009775775462961073</v>
      </c>
      <c r="T41" s="26"/>
      <c r="U41" s="13" t="s">
        <v>277</v>
      </c>
      <c r="V41" s="14">
        <v>171</v>
      </c>
      <c r="W41" s="18">
        <v>0.10107638888888888</v>
      </c>
      <c r="X41" s="19"/>
      <c r="Y41" s="13" t="s">
        <v>266</v>
      </c>
      <c r="Z41" s="14">
        <v>171</v>
      </c>
      <c r="AA41" s="18">
        <v>0.10393518518518519</v>
      </c>
      <c r="AB41" s="19"/>
    </row>
    <row r="42" spans="1:28" ht="15">
      <c r="A42" s="43" t="s">
        <v>273</v>
      </c>
      <c r="B42" s="14">
        <v>29</v>
      </c>
      <c r="C42" s="15" t="s">
        <v>77</v>
      </c>
      <c r="D42" s="16" t="s">
        <v>70</v>
      </c>
      <c r="E42" s="17" t="s">
        <v>54</v>
      </c>
      <c r="F42" s="17" t="s">
        <v>62</v>
      </c>
      <c r="G42" s="15" t="s">
        <v>46</v>
      </c>
      <c r="H42" s="15" t="s">
        <v>226</v>
      </c>
      <c r="I42" s="41">
        <f t="shared" si="0"/>
        <v>0.29328762731481417</v>
      </c>
      <c r="J42" s="45">
        <f t="shared" si="1"/>
        <v>0.004398113425926831</v>
      </c>
      <c r="M42" s="13">
        <v>51</v>
      </c>
      <c r="N42" s="14">
        <v>29</v>
      </c>
      <c r="O42" s="18">
        <v>0.07861111111111112</v>
      </c>
      <c r="P42" s="19"/>
      <c r="Q42" s="83" t="s">
        <v>262</v>
      </c>
      <c r="R42" s="14">
        <v>29</v>
      </c>
      <c r="S42" s="141">
        <v>0.009664942129628956</v>
      </c>
      <c r="T42" s="26"/>
      <c r="U42" s="13" t="s">
        <v>276</v>
      </c>
      <c r="V42" s="14">
        <v>29</v>
      </c>
      <c r="W42" s="18">
        <v>0.10107638888888888</v>
      </c>
      <c r="X42" s="19"/>
      <c r="Y42" s="13" t="s">
        <v>271</v>
      </c>
      <c r="Z42" s="14">
        <v>29</v>
      </c>
      <c r="AA42" s="18">
        <v>0.10393518518518519</v>
      </c>
      <c r="AB42" s="19"/>
    </row>
    <row r="43" spans="1:28" ht="15">
      <c r="A43" s="43" t="s">
        <v>267</v>
      </c>
      <c r="B43" s="14">
        <v>16</v>
      </c>
      <c r="C43" s="15" t="s">
        <v>196</v>
      </c>
      <c r="D43" s="16" t="s">
        <v>195</v>
      </c>
      <c r="E43" s="17" t="s">
        <v>39</v>
      </c>
      <c r="F43" s="17">
        <v>150784</v>
      </c>
      <c r="G43" s="15" t="s">
        <v>28</v>
      </c>
      <c r="H43" s="15" t="s">
        <v>227</v>
      </c>
      <c r="I43" s="41">
        <f t="shared" si="0"/>
        <v>0.293857604166665</v>
      </c>
      <c r="J43" s="45">
        <f t="shared" si="1"/>
        <v>0.00496809027777767</v>
      </c>
      <c r="M43" s="13">
        <v>42</v>
      </c>
      <c r="N43" s="14">
        <v>16</v>
      </c>
      <c r="O43" s="18">
        <v>0.07844907407407407</v>
      </c>
      <c r="P43" s="46"/>
      <c r="Q43" s="83" t="s">
        <v>271</v>
      </c>
      <c r="R43" s="14">
        <v>16</v>
      </c>
      <c r="S43" s="141">
        <v>0.009575196759257613</v>
      </c>
      <c r="T43" s="26"/>
      <c r="U43" s="13" t="s">
        <v>263</v>
      </c>
      <c r="V43" s="14">
        <v>16</v>
      </c>
      <c r="W43" s="18">
        <v>0.1033912037037037</v>
      </c>
      <c r="X43" s="19"/>
      <c r="Y43" s="13" t="s">
        <v>267</v>
      </c>
      <c r="Z43" s="14">
        <v>16</v>
      </c>
      <c r="AA43" s="18">
        <v>0.10244212962962962</v>
      </c>
      <c r="AB43" s="19"/>
    </row>
    <row r="44" spans="1:28" ht="15">
      <c r="A44" s="43" t="s">
        <v>271</v>
      </c>
      <c r="B44" s="14">
        <v>132</v>
      </c>
      <c r="C44" s="15" t="s">
        <v>176</v>
      </c>
      <c r="D44" s="16" t="s">
        <v>177</v>
      </c>
      <c r="E44" s="17" t="s">
        <v>141</v>
      </c>
      <c r="F44" s="17">
        <v>8279</v>
      </c>
      <c r="G44" s="15" t="s">
        <v>46</v>
      </c>
      <c r="H44" s="15" t="s">
        <v>221</v>
      </c>
      <c r="I44" s="41">
        <f aca="true" t="shared" si="2" ref="I44:I68">SUM(O44,S44,W44,AA44,AC44)-SUM(P44,T44,X44,AB44)</f>
        <v>0.2940837731481457</v>
      </c>
      <c r="J44" s="45">
        <f aca="true" t="shared" si="3" ref="J44:J68">I44-$I$12</f>
        <v>0.005194259259258371</v>
      </c>
      <c r="M44" s="13">
        <v>27</v>
      </c>
      <c r="N44" s="14">
        <v>132</v>
      </c>
      <c r="O44" s="18">
        <v>0.07844907407407407</v>
      </c>
      <c r="P44" s="19"/>
      <c r="Q44" s="83" t="s">
        <v>251</v>
      </c>
      <c r="R44" s="14">
        <v>132</v>
      </c>
      <c r="S44" s="141">
        <v>0.009685624999997554</v>
      </c>
      <c r="T44" s="26"/>
      <c r="U44" s="13" t="s">
        <v>259</v>
      </c>
      <c r="V44" s="14">
        <v>132</v>
      </c>
      <c r="W44" s="18">
        <v>0.10201388888888889</v>
      </c>
      <c r="X44" s="19"/>
      <c r="Y44" s="13" t="s">
        <v>269</v>
      </c>
      <c r="Z44" s="14">
        <v>132</v>
      </c>
      <c r="AA44" s="18">
        <v>0.10393518518518519</v>
      </c>
      <c r="AB44" s="19"/>
    </row>
    <row r="45" spans="1:28" ht="15">
      <c r="A45" s="43" t="s">
        <v>259</v>
      </c>
      <c r="B45" s="14">
        <v>11</v>
      </c>
      <c r="C45" s="15" t="s">
        <v>42</v>
      </c>
      <c r="D45" s="16" t="s">
        <v>43</v>
      </c>
      <c r="E45" s="17" t="s">
        <v>39</v>
      </c>
      <c r="F45" s="17">
        <v>62012</v>
      </c>
      <c r="G45" s="15" t="s">
        <v>46</v>
      </c>
      <c r="H45" s="15" t="s">
        <v>227</v>
      </c>
      <c r="I45" s="41">
        <f t="shared" si="2"/>
        <v>0.2952113888888873</v>
      </c>
      <c r="J45" s="45">
        <f t="shared" si="3"/>
        <v>0.006321874999999977</v>
      </c>
      <c r="M45" s="13">
        <v>35</v>
      </c>
      <c r="N45" s="14">
        <v>11</v>
      </c>
      <c r="O45" s="18">
        <v>0.07844907407407407</v>
      </c>
      <c r="P45" s="19"/>
      <c r="Q45" s="83" t="s">
        <v>252</v>
      </c>
      <c r="R45" s="14">
        <v>11</v>
      </c>
      <c r="S45" s="141">
        <v>0.00975999999999843</v>
      </c>
      <c r="T45" s="26"/>
      <c r="U45" s="13" t="s">
        <v>258</v>
      </c>
      <c r="V45" s="14">
        <v>11</v>
      </c>
      <c r="W45" s="18">
        <v>0.1046875</v>
      </c>
      <c r="X45" s="19"/>
      <c r="Y45" s="13" t="s">
        <v>288</v>
      </c>
      <c r="Z45" s="14">
        <v>11</v>
      </c>
      <c r="AA45" s="18">
        <v>0.10231481481481482</v>
      </c>
      <c r="AB45" s="19"/>
    </row>
    <row r="46" spans="1:28" ht="15">
      <c r="A46" s="43" t="s">
        <v>269</v>
      </c>
      <c r="B46" s="14">
        <v>81</v>
      </c>
      <c r="C46" s="15" t="s">
        <v>94</v>
      </c>
      <c r="D46" s="16" t="s">
        <v>95</v>
      </c>
      <c r="E46" s="17" t="s">
        <v>96</v>
      </c>
      <c r="F46" s="17">
        <v>12950</v>
      </c>
      <c r="G46" s="15" t="s">
        <v>46</v>
      </c>
      <c r="H46" s="15" t="s">
        <v>230</v>
      </c>
      <c r="I46" s="41">
        <f t="shared" si="2"/>
        <v>0.2952403703703684</v>
      </c>
      <c r="J46" s="45">
        <f t="shared" si="3"/>
        <v>0.0063508564814810375</v>
      </c>
      <c r="M46" s="13">
        <v>26</v>
      </c>
      <c r="N46" s="14">
        <v>81</v>
      </c>
      <c r="O46" s="18">
        <v>0.07844907407407407</v>
      </c>
      <c r="P46" s="19"/>
      <c r="Q46" s="83" t="s">
        <v>245</v>
      </c>
      <c r="R46" s="14">
        <v>81</v>
      </c>
      <c r="S46" s="141">
        <v>0.010147777777775778</v>
      </c>
      <c r="T46" s="26"/>
      <c r="U46" s="13" t="s">
        <v>260</v>
      </c>
      <c r="V46" s="14">
        <v>81</v>
      </c>
      <c r="W46" s="18">
        <v>0.1013425925925926</v>
      </c>
      <c r="X46" s="19"/>
      <c r="Y46" s="13" t="s">
        <v>251</v>
      </c>
      <c r="Z46" s="14">
        <v>81</v>
      </c>
      <c r="AA46" s="18">
        <v>0.10530092592592592</v>
      </c>
      <c r="AB46" s="19"/>
    </row>
    <row r="47" spans="1:28" ht="15">
      <c r="A47" s="43" t="s">
        <v>268</v>
      </c>
      <c r="B47" s="14">
        <v>27</v>
      </c>
      <c r="C47" s="15" t="s">
        <v>75</v>
      </c>
      <c r="D47" s="16" t="s">
        <v>68</v>
      </c>
      <c r="E47" s="17" t="s">
        <v>54</v>
      </c>
      <c r="F47" s="17" t="s">
        <v>59</v>
      </c>
      <c r="G47" s="15" t="s">
        <v>46</v>
      </c>
      <c r="H47" s="15" t="s">
        <v>226</v>
      </c>
      <c r="I47" s="41">
        <f t="shared" si="2"/>
        <v>0.2954136805555529</v>
      </c>
      <c r="J47" s="45">
        <f t="shared" si="3"/>
        <v>0.006524166666665554</v>
      </c>
      <c r="M47" s="13">
        <v>23</v>
      </c>
      <c r="N47" s="14">
        <v>27</v>
      </c>
      <c r="O47" s="18">
        <v>0.07844907407407407</v>
      </c>
      <c r="P47" s="19"/>
      <c r="Q47" s="83" t="s">
        <v>286</v>
      </c>
      <c r="R47" s="14">
        <v>27</v>
      </c>
      <c r="S47" s="141">
        <v>0.009325717592589933</v>
      </c>
      <c r="T47" s="26"/>
      <c r="U47" s="13" t="s">
        <v>261</v>
      </c>
      <c r="V47" s="14">
        <v>27</v>
      </c>
      <c r="W47" s="18">
        <v>0.1037037037037037</v>
      </c>
      <c r="X47" s="19"/>
      <c r="Y47" s="13" t="s">
        <v>259</v>
      </c>
      <c r="Z47" s="14">
        <v>27</v>
      </c>
      <c r="AA47" s="18">
        <v>0.10393518518518519</v>
      </c>
      <c r="AB47" s="19"/>
    </row>
    <row r="48" spans="1:28" ht="15">
      <c r="A48" s="43" t="s">
        <v>266</v>
      </c>
      <c r="B48" s="14">
        <v>72</v>
      </c>
      <c r="C48" s="15" t="s">
        <v>144</v>
      </c>
      <c r="D48" s="16" t="s">
        <v>145</v>
      </c>
      <c r="E48" s="17" t="s">
        <v>146</v>
      </c>
      <c r="F48" s="17">
        <v>18044</v>
      </c>
      <c r="G48" s="15" t="s">
        <v>46</v>
      </c>
      <c r="H48" s="15" t="s">
        <v>223</v>
      </c>
      <c r="I48" s="41">
        <f t="shared" si="2"/>
        <v>0.29584319444444346</v>
      </c>
      <c r="J48" s="45">
        <f t="shared" si="3"/>
        <v>0.006953680555556119</v>
      </c>
      <c r="M48" s="13">
        <v>45</v>
      </c>
      <c r="N48" s="14">
        <v>72</v>
      </c>
      <c r="O48" s="18">
        <v>0.07844907407407407</v>
      </c>
      <c r="P48" s="19"/>
      <c r="Q48" s="83" t="s">
        <v>282</v>
      </c>
      <c r="R48" s="14">
        <v>72</v>
      </c>
      <c r="S48" s="141">
        <v>0.009361712962961972</v>
      </c>
      <c r="T48" s="26"/>
      <c r="U48" s="13" t="s">
        <v>271</v>
      </c>
      <c r="V48" s="14">
        <v>72</v>
      </c>
      <c r="W48" s="18">
        <v>0.10201388888888889</v>
      </c>
      <c r="X48" s="19"/>
      <c r="Y48" s="13" t="s">
        <v>250</v>
      </c>
      <c r="Z48" s="14">
        <v>72</v>
      </c>
      <c r="AA48" s="18">
        <v>0.10601851851851851</v>
      </c>
      <c r="AB48" s="19"/>
    </row>
    <row r="49" spans="1:28" ht="15">
      <c r="A49" s="43" t="s">
        <v>265</v>
      </c>
      <c r="B49" s="14">
        <v>74</v>
      </c>
      <c r="C49" s="15" t="s">
        <v>162</v>
      </c>
      <c r="D49" s="16" t="s">
        <v>163</v>
      </c>
      <c r="E49" s="17" t="s">
        <v>146</v>
      </c>
      <c r="F49" s="17">
        <v>3706</v>
      </c>
      <c r="G49" s="15" t="s">
        <v>28</v>
      </c>
      <c r="H49" s="15" t="s">
        <v>223</v>
      </c>
      <c r="I49" s="41">
        <f t="shared" si="2"/>
        <v>0.2961107523148133</v>
      </c>
      <c r="J49" s="45">
        <f t="shared" si="3"/>
        <v>0.00722123842592598</v>
      </c>
      <c r="M49" s="13">
        <v>37</v>
      </c>
      <c r="N49" s="14">
        <v>74</v>
      </c>
      <c r="O49" s="18">
        <v>0.07844907407407407</v>
      </c>
      <c r="P49" s="19"/>
      <c r="Q49" s="83" t="s">
        <v>255</v>
      </c>
      <c r="R49" s="14">
        <v>74</v>
      </c>
      <c r="S49" s="141">
        <v>0.009733437499998533</v>
      </c>
      <c r="T49" s="26"/>
      <c r="U49" s="13" t="s">
        <v>262</v>
      </c>
      <c r="V49" s="14">
        <v>74</v>
      </c>
      <c r="W49" s="18">
        <v>0.1033912037037037</v>
      </c>
      <c r="X49" s="19"/>
      <c r="Y49" s="13" t="s">
        <v>265</v>
      </c>
      <c r="Z49" s="14">
        <v>74</v>
      </c>
      <c r="AA49" s="18">
        <v>0.10453703703703704</v>
      </c>
      <c r="AB49" s="19"/>
    </row>
    <row r="50" spans="1:28" ht="15">
      <c r="A50" s="43" t="s">
        <v>263</v>
      </c>
      <c r="B50" s="14">
        <v>122</v>
      </c>
      <c r="C50" s="15" t="s">
        <v>158</v>
      </c>
      <c r="D50" s="16" t="s">
        <v>159</v>
      </c>
      <c r="E50" s="17" t="s">
        <v>118</v>
      </c>
      <c r="F50" s="17">
        <v>19052</v>
      </c>
      <c r="G50" s="15" t="s">
        <v>46</v>
      </c>
      <c r="H50" s="15" t="s">
        <v>221</v>
      </c>
      <c r="I50" s="41">
        <f t="shared" si="2"/>
        <v>0.2965199884259247</v>
      </c>
      <c r="J50" s="45">
        <f t="shared" si="3"/>
        <v>0.007630474537037357</v>
      </c>
      <c r="M50" s="13">
        <v>41</v>
      </c>
      <c r="N50" s="14">
        <v>122</v>
      </c>
      <c r="O50" s="18">
        <v>0.07844907407407407</v>
      </c>
      <c r="P50" s="19"/>
      <c r="Q50" s="83" t="s">
        <v>276</v>
      </c>
      <c r="R50" s="14">
        <v>122</v>
      </c>
      <c r="S50" s="141">
        <v>0.009378784722221024</v>
      </c>
      <c r="T50" s="26"/>
      <c r="U50" s="13" t="s">
        <v>251</v>
      </c>
      <c r="V50" s="14">
        <v>122</v>
      </c>
      <c r="W50" s="18">
        <v>0.1033912037037037</v>
      </c>
      <c r="X50" s="19"/>
      <c r="Y50" s="13" t="s">
        <v>261</v>
      </c>
      <c r="Z50" s="14">
        <v>122</v>
      </c>
      <c r="AA50" s="18">
        <v>0.10530092592592592</v>
      </c>
      <c r="AB50" s="19"/>
    </row>
    <row r="51" spans="1:28" ht="15">
      <c r="A51" s="43" t="s">
        <v>262</v>
      </c>
      <c r="B51" s="14">
        <v>153</v>
      </c>
      <c r="C51" s="15" t="s">
        <v>99</v>
      </c>
      <c r="D51" s="16" t="s">
        <v>100</v>
      </c>
      <c r="E51" s="17" t="s">
        <v>36</v>
      </c>
      <c r="F51" s="17">
        <v>13192</v>
      </c>
      <c r="G51" s="15" t="s">
        <v>46</v>
      </c>
      <c r="H51" s="15" t="s">
        <v>222</v>
      </c>
      <c r="I51" s="41">
        <f t="shared" si="2"/>
        <v>0.2970683101851852</v>
      </c>
      <c r="J51" s="45">
        <f t="shared" si="3"/>
        <v>0.008178796296297863</v>
      </c>
      <c r="M51" s="13">
        <v>63</v>
      </c>
      <c r="N51" s="14">
        <v>153</v>
      </c>
      <c r="O51" s="18">
        <v>0.08299768518518519</v>
      </c>
      <c r="P51" s="19"/>
      <c r="Q51" s="83" t="s">
        <v>254</v>
      </c>
      <c r="R51" s="14">
        <v>153</v>
      </c>
      <c r="S51" s="141">
        <v>0.009741921296296318</v>
      </c>
      <c r="T51" s="26"/>
      <c r="U51" s="13" t="s">
        <v>269</v>
      </c>
      <c r="V51" s="14">
        <v>153</v>
      </c>
      <c r="W51" s="18">
        <v>0.10201388888888889</v>
      </c>
      <c r="X51" s="19"/>
      <c r="Y51" s="13" t="s">
        <v>276</v>
      </c>
      <c r="Z51" s="14">
        <v>153</v>
      </c>
      <c r="AA51" s="18">
        <v>0.10231481481481482</v>
      </c>
      <c r="AB51" s="19"/>
    </row>
    <row r="52" spans="1:28" ht="15">
      <c r="A52" s="43" t="s">
        <v>251</v>
      </c>
      <c r="B52" s="14">
        <v>25</v>
      </c>
      <c r="C52" s="15" t="s">
        <v>73</v>
      </c>
      <c r="D52" s="16" t="s">
        <v>66</v>
      </c>
      <c r="E52" s="17" t="s">
        <v>54</v>
      </c>
      <c r="F52" s="17" t="s">
        <v>59</v>
      </c>
      <c r="G52" s="15" t="s">
        <v>46</v>
      </c>
      <c r="H52" s="15" t="s">
        <v>226</v>
      </c>
      <c r="I52" s="41">
        <f t="shared" si="2"/>
        <v>0.2979672685185147</v>
      </c>
      <c r="J52" s="45">
        <f t="shared" si="3"/>
        <v>0.009077754629627344</v>
      </c>
      <c r="M52" s="13">
        <v>3</v>
      </c>
      <c r="N52" s="14">
        <v>25</v>
      </c>
      <c r="O52" s="18">
        <v>0.07844907407407407</v>
      </c>
      <c r="P52" s="19">
        <v>8.101851851851852E-05</v>
      </c>
      <c r="Q52" s="83" t="s">
        <v>260</v>
      </c>
      <c r="R52" s="14">
        <v>25</v>
      </c>
      <c r="S52" s="141">
        <v>0.009541342592588709</v>
      </c>
      <c r="T52" s="26"/>
      <c r="U52" s="13" t="s">
        <v>256</v>
      </c>
      <c r="V52" s="14">
        <v>25</v>
      </c>
      <c r="W52" s="18">
        <v>0.1046875</v>
      </c>
      <c r="X52" s="19"/>
      <c r="Y52" s="13" t="s">
        <v>253</v>
      </c>
      <c r="Z52" s="14">
        <v>25</v>
      </c>
      <c r="AA52" s="18">
        <v>0.10537037037037038</v>
      </c>
      <c r="AB52" s="19"/>
    </row>
    <row r="53" spans="1:28" ht="15">
      <c r="A53" s="43" t="s">
        <v>261</v>
      </c>
      <c r="B53" s="14">
        <v>26</v>
      </c>
      <c r="C53" s="15" t="s">
        <v>74</v>
      </c>
      <c r="D53" s="16" t="s">
        <v>67</v>
      </c>
      <c r="E53" s="17" t="s">
        <v>54</v>
      </c>
      <c r="F53" s="17" t="s">
        <v>60</v>
      </c>
      <c r="G53" s="15" t="s">
        <v>46</v>
      </c>
      <c r="H53" s="15" t="s">
        <v>226</v>
      </c>
      <c r="I53" s="41">
        <f t="shared" si="2"/>
        <v>0.2983746990740732</v>
      </c>
      <c r="J53" s="45">
        <f t="shared" si="3"/>
        <v>0.009485185185185874</v>
      </c>
      <c r="M53" s="13">
        <v>50</v>
      </c>
      <c r="N53" s="14">
        <v>26</v>
      </c>
      <c r="O53" s="18">
        <v>0.07861111111111112</v>
      </c>
      <c r="P53" s="19">
        <v>1.1574074074074073E-05</v>
      </c>
      <c r="Q53" s="83" t="s">
        <v>258</v>
      </c>
      <c r="R53" s="14">
        <v>26</v>
      </c>
      <c r="S53" s="141">
        <v>0.009717291666665785</v>
      </c>
      <c r="T53" s="26"/>
      <c r="U53" s="13" t="s">
        <v>254</v>
      </c>
      <c r="V53" s="14">
        <v>26</v>
      </c>
      <c r="W53" s="18">
        <v>0.1046875</v>
      </c>
      <c r="X53" s="19"/>
      <c r="Y53" s="13" t="s">
        <v>258</v>
      </c>
      <c r="Z53" s="14">
        <v>26</v>
      </c>
      <c r="AA53" s="18">
        <v>0.10537037037037038</v>
      </c>
      <c r="AB53" s="19"/>
    </row>
    <row r="54" spans="1:28" ht="15">
      <c r="A54" s="43" t="s">
        <v>253</v>
      </c>
      <c r="B54" s="14">
        <v>15</v>
      </c>
      <c r="C54" s="15" t="s">
        <v>79</v>
      </c>
      <c r="D54" s="16" t="s">
        <v>80</v>
      </c>
      <c r="E54" s="17" t="s">
        <v>39</v>
      </c>
      <c r="F54" s="17">
        <v>62374</v>
      </c>
      <c r="G54" s="15" t="s">
        <v>27</v>
      </c>
      <c r="H54" s="15" t="s">
        <v>227</v>
      </c>
      <c r="I54" s="41">
        <f t="shared" si="2"/>
        <v>0.29848865740740715</v>
      </c>
      <c r="J54" s="45">
        <f t="shared" si="3"/>
        <v>0.009599143518519815</v>
      </c>
      <c r="M54" s="13">
        <v>59</v>
      </c>
      <c r="N54" s="14">
        <v>15</v>
      </c>
      <c r="O54" s="18">
        <v>0.07892361111111111</v>
      </c>
      <c r="P54" s="19"/>
      <c r="Q54" s="83" t="s">
        <v>277</v>
      </c>
      <c r="R54" s="14">
        <v>15</v>
      </c>
      <c r="S54" s="141">
        <v>0.00950717592592568</v>
      </c>
      <c r="T54" s="26"/>
      <c r="U54" s="13" t="s">
        <v>252</v>
      </c>
      <c r="V54" s="14">
        <v>15</v>
      </c>
      <c r="W54" s="18">
        <v>0.1046875</v>
      </c>
      <c r="X54" s="19"/>
      <c r="Y54" s="13" t="s">
        <v>255</v>
      </c>
      <c r="Z54" s="14">
        <v>15</v>
      </c>
      <c r="AA54" s="18">
        <v>0.10537037037037038</v>
      </c>
      <c r="AB54" s="19"/>
    </row>
    <row r="55" spans="1:28" ht="15">
      <c r="A55" s="43" t="s">
        <v>258</v>
      </c>
      <c r="B55" s="14">
        <v>46</v>
      </c>
      <c r="C55" s="15" t="s">
        <v>85</v>
      </c>
      <c r="D55" s="16" t="s">
        <v>86</v>
      </c>
      <c r="E55" s="17" t="s">
        <v>26</v>
      </c>
      <c r="F55" s="17">
        <v>12006</v>
      </c>
      <c r="G55" s="15" t="s">
        <v>46</v>
      </c>
      <c r="H55" s="15" t="s">
        <v>224</v>
      </c>
      <c r="I55" s="41">
        <f t="shared" si="2"/>
        <v>0.2984911921296278</v>
      </c>
      <c r="J55" s="45">
        <f t="shared" si="3"/>
        <v>0.009601678240740485</v>
      </c>
      <c r="M55" s="13">
        <v>30</v>
      </c>
      <c r="N55" s="14">
        <v>46</v>
      </c>
      <c r="O55" s="18">
        <v>0.07844907407407407</v>
      </c>
      <c r="P55" s="19"/>
      <c r="Q55" s="83" t="s">
        <v>280</v>
      </c>
      <c r="R55" s="14">
        <v>46</v>
      </c>
      <c r="S55" s="141">
        <v>0.00937082175925747</v>
      </c>
      <c r="T55" s="26"/>
      <c r="U55" s="13" t="s">
        <v>253</v>
      </c>
      <c r="V55" s="14">
        <v>46</v>
      </c>
      <c r="W55" s="18">
        <v>0.1046875</v>
      </c>
      <c r="X55" s="19"/>
      <c r="Y55" s="13" t="s">
        <v>249</v>
      </c>
      <c r="Z55" s="14">
        <v>46</v>
      </c>
      <c r="AA55" s="18">
        <v>0.10601851851851851</v>
      </c>
      <c r="AB55" s="19">
        <v>3.472222222222222E-05</v>
      </c>
    </row>
    <row r="56" spans="1:28" ht="15">
      <c r="A56" s="43" t="s">
        <v>256</v>
      </c>
      <c r="B56" s="14">
        <v>45</v>
      </c>
      <c r="C56" s="15" t="s">
        <v>137</v>
      </c>
      <c r="D56" s="16" t="s">
        <v>138</v>
      </c>
      <c r="E56" s="17" t="s">
        <v>26</v>
      </c>
      <c r="F56" s="17">
        <v>17773</v>
      </c>
      <c r="G56" s="15" t="s">
        <v>46</v>
      </c>
      <c r="H56" s="15" t="s">
        <v>224</v>
      </c>
      <c r="I56" s="41">
        <f t="shared" si="2"/>
        <v>0.3023371643518512</v>
      </c>
      <c r="J56" s="45">
        <f t="shared" si="3"/>
        <v>0.013447650462963867</v>
      </c>
      <c r="M56" s="13">
        <v>60</v>
      </c>
      <c r="N56" s="14">
        <v>45</v>
      </c>
      <c r="O56" s="18">
        <v>0.07945601851851852</v>
      </c>
      <c r="P56" s="19"/>
      <c r="Q56" s="83" t="s">
        <v>288</v>
      </c>
      <c r="R56" s="14">
        <v>45</v>
      </c>
      <c r="S56" s="141">
        <v>0.009281608796295606</v>
      </c>
      <c r="T56" s="26"/>
      <c r="U56" s="13" t="s">
        <v>241</v>
      </c>
      <c r="V56" s="14">
        <v>45</v>
      </c>
      <c r="W56" s="18">
        <v>0.10822916666666667</v>
      </c>
      <c r="X56" s="19"/>
      <c r="Y56" s="13" t="s">
        <v>256</v>
      </c>
      <c r="Z56" s="14">
        <v>45</v>
      </c>
      <c r="AA56" s="18">
        <v>0.10537037037037038</v>
      </c>
      <c r="AB56" s="19"/>
    </row>
    <row r="57" spans="1:28" ht="15">
      <c r="A57" s="43" t="s">
        <v>255</v>
      </c>
      <c r="B57" s="14">
        <v>9</v>
      </c>
      <c r="C57" s="15" t="s">
        <v>173</v>
      </c>
      <c r="D57" s="16" t="s">
        <v>174</v>
      </c>
      <c r="E57" s="17" t="s">
        <v>175</v>
      </c>
      <c r="F57" s="17">
        <v>7414</v>
      </c>
      <c r="G57" s="15" t="s">
        <v>28</v>
      </c>
      <c r="H57" s="15" t="s">
        <v>228</v>
      </c>
      <c r="I57" s="41">
        <f t="shared" si="2"/>
        <v>0.3030121643518511</v>
      </c>
      <c r="J57" s="45">
        <f t="shared" si="3"/>
        <v>0.014122650462963737</v>
      </c>
      <c r="M57" s="13">
        <v>48</v>
      </c>
      <c r="N57" s="14">
        <v>9</v>
      </c>
      <c r="O57" s="18">
        <v>0.07861111111111112</v>
      </c>
      <c r="P57" s="19"/>
      <c r="Q57" s="83" t="s">
        <v>259</v>
      </c>
      <c r="R57" s="14">
        <v>9</v>
      </c>
      <c r="S57" s="141">
        <v>0.00958623842592515</v>
      </c>
      <c r="T57" s="26"/>
      <c r="U57" s="13" t="s">
        <v>243</v>
      </c>
      <c r="V57" s="14">
        <v>9</v>
      </c>
      <c r="W57" s="18">
        <v>0.10829861111111111</v>
      </c>
      <c r="X57" s="19"/>
      <c r="Y57" s="13" t="s">
        <v>237</v>
      </c>
      <c r="Z57" s="14">
        <v>9</v>
      </c>
      <c r="AA57" s="18">
        <v>0.1065162037037037</v>
      </c>
      <c r="AB57" s="19"/>
    </row>
    <row r="58" spans="1:28" ht="15">
      <c r="A58" s="43" t="s">
        <v>254</v>
      </c>
      <c r="B58" s="14">
        <v>44</v>
      </c>
      <c r="C58" s="15" t="s">
        <v>114</v>
      </c>
      <c r="D58" s="16" t="s">
        <v>115</v>
      </c>
      <c r="E58" s="17" t="s">
        <v>26</v>
      </c>
      <c r="F58" s="17">
        <v>15228</v>
      </c>
      <c r="G58" s="15" t="s">
        <v>28</v>
      </c>
      <c r="H58" s="15" t="s">
        <v>224</v>
      </c>
      <c r="I58" s="41">
        <f t="shared" si="2"/>
        <v>0.3038501504629595</v>
      </c>
      <c r="J58" s="45">
        <f t="shared" si="3"/>
        <v>0.01496063657407215</v>
      </c>
      <c r="M58" s="13">
        <v>8</v>
      </c>
      <c r="N58" s="14">
        <v>44</v>
      </c>
      <c r="O58" s="18">
        <v>0.07844907407407407</v>
      </c>
      <c r="P58" s="19"/>
      <c r="Q58" s="83" t="s">
        <v>273</v>
      </c>
      <c r="R58" s="14">
        <v>44</v>
      </c>
      <c r="S58" s="141">
        <v>0.00955616898147802</v>
      </c>
      <c r="T58" s="26"/>
      <c r="U58" s="13" t="s">
        <v>249</v>
      </c>
      <c r="V58" s="14">
        <v>44</v>
      </c>
      <c r="W58" s="18">
        <v>0.10533564814814815</v>
      </c>
      <c r="X58" s="19"/>
      <c r="Y58" s="13" t="s">
        <v>243</v>
      </c>
      <c r="Z58" s="14">
        <v>44</v>
      </c>
      <c r="AA58" s="18">
        <v>0.11050925925925925</v>
      </c>
      <c r="AB58" s="19"/>
    </row>
    <row r="59" spans="1:28" ht="15">
      <c r="A59" s="43" t="s">
        <v>252</v>
      </c>
      <c r="B59" s="14">
        <v>56</v>
      </c>
      <c r="C59" s="15" t="s">
        <v>201</v>
      </c>
      <c r="D59" s="16" t="s">
        <v>202</v>
      </c>
      <c r="E59" s="17" t="s">
        <v>22</v>
      </c>
      <c r="F59" s="99">
        <v>7217</v>
      </c>
      <c r="G59" s="15" t="s">
        <v>46</v>
      </c>
      <c r="H59" s="15" t="s">
        <v>225</v>
      </c>
      <c r="I59" s="41">
        <f t="shared" si="2"/>
        <v>0.30413710648148096</v>
      </c>
      <c r="J59" s="45">
        <f t="shared" si="3"/>
        <v>0.015247592592593617</v>
      </c>
      <c r="M59" s="13">
        <v>62</v>
      </c>
      <c r="N59" s="14">
        <v>56</v>
      </c>
      <c r="O59" s="18">
        <v>0.08078703703703703</v>
      </c>
      <c r="P59" s="19"/>
      <c r="Q59" s="83" t="s">
        <v>238</v>
      </c>
      <c r="R59" s="14">
        <v>56</v>
      </c>
      <c r="S59" s="141">
        <v>0.010340810185184655</v>
      </c>
      <c r="T59" s="26"/>
      <c r="U59" s="13" t="s">
        <v>246</v>
      </c>
      <c r="V59" s="14">
        <v>56</v>
      </c>
      <c r="W59" s="18">
        <v>0.10822916666666667</v>
      </c>
      <c r="X59" s="19"/>
      <c r="Y59" s="13" t="s">
        <v>262</v>
      </c>
      <c r="Z59" s="14">
        <v>56</v>
      </c>
      <c r="AA59" s="18">
        <v>0.10478009259259259</v>
      </c>
      <c r="AB59" s="19"/>
    </row>
    <row r="60" spans="1:28" ht="15">
      <c r="A60" s="43" t="s">
        <v>250</v>
      </c>
      <c r="B60" s="14">
        <v>173</v>
      </c>
      <c r="C60" s="15" t="s">
        <v>110</v>
      </c>
      <c r="D60" s="16" t="s">
        <v>111</v>
      </c>
      <c r="E60" s="17" t="s">
        <v>25</v>
      </c>
      <c r="F60" s="17">
        <v>13882</v>
      </c>
      <c r="G60" s="15" t="s">
        <v>46</v>
      </c>
      <c r="H60" s="15" t="s">
        <v>223</v>
      </c>
      <c r="I60" s="41">
        <f t="shared" si="2"/>
        <v>0.30705299768518374</v>
      </c>
      <c r="J60" s="45">
        <f t="shared" si="3"/>
        <v>0.018163483796296398</v>
      </c>
      <c r="M60" s="13">
        <v>55</v>
      </c>
      <c r="N60" s="14">
        <v>173</v>
      </c>
      <c r="O60" s="18">
        <v>0.07861111111111112</v>
      </c>
      <c r="P60" s="46"/>
      <c r="Q60" s="83" t="s">
        <v>244</v>
      </c>
      <c r="R60" s="14">
        <v>173</v>
      </c>
      <c r="S60" s="141">
        <v>0.010247442129628175</v>
      </c>
      <c r="T60" s="26"/>
      <c r="U60" s="13" t="s">
        <v>245</v>
      </c>
      <c r="V60" s="14">
        <v>173</v>
      </c>
      <c r="W60" s="18">
        <v>0.11341435185185185</v>
      </c>
      <c r="X60" s="19"/>
      <c r="Y60" s="13" t="s">
        <v>263</v>
      </c>
      <c r="Z60" s="14">
        <v>173</v>
      </c>
      <c r="AA60" s="18">
        <v>0.10478009259259259</v>
      </c>
      <c r="AB60" s="19"/>
    </row>
    <row r="61" spans="1:28" ht="15">
      <c r="A61" s="43" t="s">
        <v>249</v>
      </c>
      <c r="B61" s="14">
        <v>12</v>
      </c>
      <c r="C61" s="15" t="s">
        <v>40</v>
      </c>
      <c r="D61" s="16" t="s">
        <v>41</v>
      </c>
      <c r="E61" s="17" t="s">
        <v>39</v>
      </c>
      <c r="F61" s="17">
        <v>61924</v>
      </c>
      <c r="G61" s="15" t="s">
        <v>28</v>
      </c>
      <c r="H61" s="15" t="s">
        <v>227</v>
      </c>
      <c r="I61" s="41">
        <f t="shared" si="2"/>
        <v>0.3078020486111099</v>
      </c>
      <c r="J61" s="45">
        <f t="shared" si="3"/>
        <v>0.01891253472222254</v>
      </c>
      <c r="M61" s="13">
        <v>49</v>
      </c>
      <c r="N61" s="14">
        <v>12</v>
      </c>
      <c r="O61" s="18">
        <v>0.07861111111111112</v>
      </c>
      <c r="P61" s="19"/>
      <c r="Q61" s="83" t="s">
        <v>356</v>
      </c>
      <c r="R61" s="14">
        <v>12</v>
      </c>
      <c r="S61" s="141">
        <v>0.010406215277776552</v>
      </c>
      <c r="T61" s="26"/>
      <c r="U61" s="13" t="s">
        <v>244</v>
      </c>
      <c r="V61" s="14">
        <v>12</v>
      </c>
      <c r="W61" s="18">
        <v>0.11341435185185185</v>
      </c>
      <c r="X61" s="19"/>
      <c r="Y61" s="13" t="s">
        <v>254</v>
      </c>
      <c r="Z61" s="14">
        <v>12</v>
      </c>
      <c r="AA61" s="18">
        <v>0.10537037037037038</v>
      </c>
      <c r="AB61" s="19"/>
    </row>
    <row r="62" spans="1:28" ht="15">
      <c r="A62" s="43" t="s">
        <v>237</v>
      </c>
      <c r="B62" s="14">
        <v>133</v>
      </c>
      <c r="C62" s="15" t="s">
        <v>92</v>
      </c>
      <c r="D62" s="16" t="s">
        <v>93</v>
      </c>
      <c r="E62" s="17" t="s">
        <v>33</v>
      </c>
      <c r="F62" s="17">
        <v>12896</v>
      </c>
      <c r="G62" s="15" t="s">
        <v>28</v>
      </c>
      <c r="H62" s="15" t="s">
        <v>221</v>
      </c>
      <c r="I62" s="41">
        <f t="shared" si="2"/>
        <v>0.3079862037037035</v>
      </c>
      <c r="J62" s="45">
        <f t="shared" si="3"/>
        <v>0.01909668981481616</v>
      </c>
      <c r="M62" s="13">
        <v>68</v>
      </c>
      <c r="N62" s="14">
        <v>133</v>
      </c>
      <c r="O62" s="18">
        <v>0.09065972222222222</v>
      </c>
      <c r="P62" s="19"/>
      <c r="Q62" s="83" t="s">
        <v>239</v>
      </c>
      <c r="R62" s="14">
        <v>133</v>
      </c>
      <c r="S62" s="141">
        <v>0.010324166666666456</v>
      </c>
      <c r="T62" s="26"/>
      <c r="U62" s="13" t="s">
        <v>255</v>
      </c>
      <c r="V62" s="14">
        <v>133</v>
      </c>
      <c r="W62" s="18">
        <v>0.1046875</v>
      </c>
      <c r="X62" s="19"/>
      <c r="Y62" s="13" t="s">
        <v>287</v>
      </c>
      <c r="Z62" s="14">
        <v>133</v>
      </c>
      <c r="AA62" s="18">
        <v>0.10231481481481482</v>
      </c>
      <c r="AB62" s="19"/>
    </row>
    <row r="63" spans="1:28" ht="15">
      <c r="A63" s="43" t="s">
        <v>241</v>
      </c>
      <c r="B63" s="14">
        <v>158</v>
      </c>
      <c r="C63" s="15" t="s">
        <v>37</v>
      </c>
      <c r="D63" s="16" t="s">
        <v>38</v>
      </c>
      <c r="E63" s="17" t="s">
        <v>36</v>
      </c>
      <c r="F63" s="17">
        <v>14769</v>
      </c>
      <c r="G63" s="15" t="s">
        <v>28</v>
      </c>
      <c r="H63" s="15" t="s">
        <v>222</v>
      </c>
      <c r="I63" s="41">
        <f t="shared" si="2"/>
        <v>0.31350598379629546</v>
      </c>
      <c r="J63" s="45">
        <f t="shared" si="3"/>
        <v>0.024616469907408123</v>
      </c>
      <c r="M63" s="13">
        <v>58</v>
      </c>
      <c r="N63" s="14">
        <v>158</v>
      </c>
      <c r="O63" s="18">
        <v>0.07861111111111112</v>
      </c>
      <c r="P63" s="49"/>
      <c r="Q63" s="83" t="s">
        <v>242</v>
      </c>
      <c r="R63" s="14">
        <v>158</v>
      </c>
      <c r="S63" s="141">
        <v>0.010311539351851053</v>
      </c>
      <c r="T63" s="26"/>
      <c r="U63" s="13" t="s">
        <v>242</v>
      </c>
      <c r="V63" s="14">
        <v>158</v>
      </c>
      <c r="W63" s="18">
        <v>0.11726851851851851</v>
      </c>
      <c r="X63" s="19"/>
      <c r="Y63" s="13" t="s">
        <v>241</v>
      </c>
      <c r="Z63" s="14">
        <v>158</v>
      </c>
      <c r="AA63" s="18">
        <v>0.10731481481481481</v>
      </c>
      <c r="AB63" s="19"/>
    </row>
    <row r="64" spans="1:28" ht="15">
      <c r="A64" s="43" t="s">
        <v>248</v>
      </c>
      <c r="B64" s="14">
        <v>157</v>
      </c>
      <c r="C64" s="15" t="s">
        <v>105</v>
      </c>
      <c r="D64" s="16" t="s">
        <v>106</v>
      </c>
      <c r="E64" s="17" t="s">
        <v>36</v>
      </c>
      <c r="F64" s="17">
        <v>13538</v>
      </c>
      <c r="G64" s="15" t="s">
        <v>28</v>
      </c>
      <c r="H64" s="15" t="s">
        <v>222</v>
      </c>
      <c r="I64" s="41">
        <f t="shared" si="2"/>
        <v>0.3149208449074077</v>
      </c>
      <c r="J64" s="45">
        <f t="shared" si="3"/>
        <v>0.026031331018520343</v>
      </c>
      <c r="M64" s="13">
        <v>67</v>
      </c>
      <c r="N64" s="14">
        <v>157</v>
      </c>
      <c r="O64" s="18">
        <v>0.09065972222222222</v>
      </c>
      <c r="P64" s="49"/>
      <c r="Q64" s="83" t="s">
        <v>268</v>
      </c>
      <c r="R64" s="14">
        <v>157</v>
      </c>
      <c r="S64" s="141">
        <v>0.009608344907407642</v>
      </c>
      <c r="T64" s="26"/>
      <c r="U64" s="13" t="s">
        <v>266</v>
      </c>
      <c r="V64" s="14">
        <v>157</v>
      </c>
      <c r="W64" s="18">
        <v>0.10261574074074074</v>
      </c>
      <c r="X64" s="19"/>
      <c r="Y64" s="13" t="s">
        <v>244</v>
      </c>
      <c r="Z64" s="14">
        <v>157</v>
      </c>
      <c r="AA64" s="18">
        <v>0.11203703703703705</v>
      </c>
      <c r="AB64" s="19"/>
    </row>
    <row r="65" spans="1:28" ht="15">
      <c r="A65" s="43" t="s">
        <v>246</v>
      </c>
      <c r="B65" s="14">
        <v>152</v>
      </c>
      <c r="C65" s="15" t="s">
        <v>97</v>
      </c>
      <c r="D65" s="16" t="s">
        <v>98</v>
      </c>
      <c r="E65" s="17" t="s">
        <v>36</v>
      </c>
      <c r="F65" s="17">
        <v>12966</v>
      </c>
      <c r="G65" s="15" t="s">
        <v>46</v>
      </c>
      <c r="H65" s="15" t="s">
        <v>222</v>
      </c>
      <c r="I65" s="41">
        <f t="shared" si="2"/>
        <v>0.3165182060185175</v>
      </c>
      <c r="J65" s="45">
        <f t="shared" si="3"/>
        <v>0.02762869212963015</v>
      </c>
      <c r="M65" s="13">
        <v>54</v>
      </c>
      <c r="N65" s="14">
        <v>152</v>
      </c>
      <c r="O65" s="18">
        <v>0.07861111111111112</v>
      </c>
      <c r="P65" s="20"/>
      <c r="Q65" s="83" t="s">
        <v>395</v>
      </c>
      <c r="R65" s="14">
        <v>152</v>
      </c>
      <c r="S65" s="141">
        <v>0.012872372685184177</v>
      </c>
      <c r="T65" s="26"/>
      <c r="U65" s="13" t="s">
        <v>239</v>
      </c>
      <c r="V65" s="14">
        <v>152</v>
      </c>
      <c r="W65" s="18">
        <v>0.1190162037037037</v>
      </c>
      <c r="X65" s="19"/>
      <c r="Y65" s="13" t="s">
        <v>252</v>
      </c>
      <c r="Z65" s="14">
        <v>152</v>
      </c>
      <c r="AA65" s="18">
        <v>0.10601851851851851</v>
      </c>
      <c r="AB65" s="19"/>
    </row>
    <row r="66" spans="1:28" ht="15">
      <c r="A66" s="43" t="s">
        <v>243</v>
      </c>
      <c r="B66" s="14">
        <v>2</v>
      </c>
      <c r="C66" s="15" t="s">
        <v>89</v>
      </c>
      <c r="D66" s="16" t="s">
        <v>90</v>
      </c>
      <c r="E66" s="17" t="s">
        <v>91</v>
      </c>
      <c r="F66" s="17">
        <v>12832</v>
      </c>
      <c r="G66" s="15" t="s">
        <v>46</v>
      </c>
      <c r="H66" s="15" t="s">
        <v>228</v>
      </c>
      <c r="I66" s="41">
        <f t="shared" si="2"/>
        <v>0.3200342939814814</v>
      </c>
      <c r="J66" s="45">
        <f t="shared" si="3"/>
        <v>0.031144780092594082</v>
      </c>
      <c r="M66" s="13">
        <v>61</v>
      </c>
      <c r="N66" s="14">
        <v>2</v>
      </c>
      <c r="O66" s="18">
        <v>0.07975694444444444</v>
      </c>
      <c r="P66" s="19"/>
      <c r="Q66" s="83" t="s">
        <v>357</v>
      </c>
      <c r="R66" s="14">
        <v>2</v>
      </c>
      <c r="S66" s="141">
        <v>0.010416238425925841</v>
      </c>
      <c r="T66" s="26"/>
      <c r="U66" s="13" t="s">
        <v>240</v>
      </c>
      <c r="V66" s="14">
        <v>2</v>
      </c>
      <c r="W66" s="18">
        <v>0.11788194444444444</v>
      </c>
      <c r="X66" s="19"/>
      <c r="Y66" s="13" t="s">
        <v>245</v>
      </c>
      <c r="Z66" s="14">
        <v>2</v>
      </c>
      <c r="AA66" s="18">
        <v>0.11197916666666667</v>
      </c>
      <c r="AB66" s="19"/>
    </row>
    <row r="67" spans="1:28" ht="15">
      <c r="A67" s="43" t="s">
        <v>245</v>
      </c>
      <c r="B67" s="14">
        <v>93</v>
      </c>
      <c r="C67" s="15" t="s">
        <v>87</v>
      </c>
      <c r="D67" s="16" t="s">
        <v>88</v>
      </c>
      <c r="E67" s="17" t="s">
        <v>83</v>
      </c>
      <c r="F67" s="17">
        <v>12753</v>
      </c>
      <c r="G67" s="15" t="s">
        <v>28</v>
      </c>
      <c r="H67" s="15" t="s">
        <v>229</v>
      </c>
      <c r="I67" s="41">
        <f t="shared" si="2"/>
        <v>0.32566442129629586</v>
      </c>
      <c r="J67" s="45">
        <f t="shared" si="3"/>
        <v>0.03677490740740852</v>
      </c>
      <c r="M67" s="13">
        <v>64</v>
      </c>
      <c r="N67" s="14">
        <v>93</v>
      </c>
      <c r="O67" s="18">
        <v>0.08609953703703704</v>
      </c>
      <c r="P67" s="19"/>
      <c r="Q67" s="83" t="s">
        <v>359</v>
      </c>
      <c r="R67" s="14">
        <v>93</v>
      </c>
      <c r="S67" s="141">
        <v>0.010641273148147726</v>
      </c>
      <c r="T67" s="26"/>
      <c r="U67" s="13" t="s">
        <v>357</v>
      </c>
      <c r="V67" s="14">
        <v>93</v>
      </c>
      <c r="W67" s="18">
        <v>0.1210648148148148</v>
      </c>
      <c r="X67" s="19"/>
      <c r="Y67" s="13" t="s">
        <v>248</v>
      </c>
      <c r="Z67" s="14">
        <v>93</v>
      </c>
      <c r="AA67" s="18">
        <v>0.1078587962962963</v>
      </c>
      <c r="AB67" s="19"/>
    </row>
    <row r="68" spans="1:28" ht="15">
      <c r="A68" s="43" t="s">
        <v>244</v>
      </c>
      <c r="B68" s="14">
        <v>59</v>
      </c>
      <c r="C68" s="15" t="s">
        <v>107</v>
      </c>
      <c r="D68" s="16" t="s">
        <v>108</v>
      </c>
      <c r="E68" s="17" t="s">
        <v>109</v>
      </c>
      <c r="F68" s="17">
        <v>13591</v>
      </c>
      <c r="G68" s="15" t="s">
        <v>28</v>
      </c>
      <c r="H68" s="15" t="s">
        <v>225</v>
      </c>
      <c r="I68" s="41">
        <f t="shared" si="2"/>
        <v>0.3370515162037036</v>
      </c>
      <c r="J68" s="45">
        <f t="shared" si="3"/>
        <v>0.048162002314816266</v>
      </c>
      <c r="M68" s="13">
        <v>70</v>
      </c>
      <c r="N68" s="14">
        <v>59</v>
      </c>
      <c r="O68" s="18">
        <v>0.09561342592592592</v>
      </c>
      <c r="P68" s="49"/>
      <c r="Q68" s="83" t="s">
        <v>363</v>
      </c>
      <c r="R68" s="14">
        <v>59</v>
      </c>
      <c r="S68" s="141">
        <v>0.010824664351851745</v>
      </c>
      <c r="T68" s="26"/>
      <c r="U68" s="13" t="s">
        <v>356</v>
      </c>
      <c r="V68" s="14">
        <v>59</v>
      </c>
      <c r="W68" s="18">
        <v>0.12015046296296296</v>
      </c>
      <c r="X68" s="19"/>
      <c r="Y68" s="13" t="s">
        <v>246</v>
      </c>
      <c r="Z68" s="14">
        <v>59</v>
      </c>
      <c r="AA68" s="18">
        <v>0.11046296296296297</v>
      </c>
      <c r="AB68" s="19"/>
    </row>
    <row r="69" spans="1:28" ht="15">
      <c r="A69" s="43"/>
      <c r="B69" s="14">
        <v>3</v>
      </c>
      <c r="C69" s="15" t="s">
        <v>103</v>
      </c>
      <c r="D69" s="16" t="s">
        <v>104</v>
      </c>
      <c r="E69" s="17" t="s">
        <v>91</v>
      </c>
      <c r="F69" s="17">
        <v>13368</v>
      </c>
      <c r="G69" s="15" t="s">
        <v>46</v>
      </c>
      <c r="H69" s="15" t="s">
        <v>228</v>
      </c>
      <c r="I69" s="41" t="s">
        <v>236</v>
      </c>
      <c r="J69" s="45" t="s">
        <v>236</v>
      </c>
      <c r="M69" s="13">
        <v>65</v>
      </c>
      <c r="N69" s="14">
        <v>3</v>
      </c>
      <c r="O69" s="18">
        <v>0.08609953703703704</v>
      </c>
      <c r="P69" s="49"/>
      <c r="Q69" s="83" t="s">
        <v>360</v>
      </c>
      <c r="R69" s="14">
        <v>3</v>
      </c>
      <c r="S69" s="141">
        <v>0.010649178240740867</v>
      </c>
      <c r="T69" s="26"/>
      <c r="U69" s="13"/>
      <c r="V69" s="14">
        <v>3</v>
      </c>
      <c r="W69" s="18" t="s">
        <v>236</v>
      </c>
      <c r="X69" s="19"/>
      <c r="Y69" s="13"/>
      <c r="Z69" s="14"/>
      <c r="AA69" s="18"/>
      <c r="AB69" s="19"/>
    </row>
    <row r="70" spans="1:28" ht="15">
      <c r="A70" s="43"/>
      <c r="B70" s="14">
        <v>4</v>
      </c>
      <c r="C70" s="15" t="s">
        <v>191</v>
      </c>
      <c r="D70" s="16" t="s">
        <v>192</v>
      </c>
      <c r="E70" s="17" t="s">
        <v>91</v>
      </c>
      <c r="F70" s="17">
        <v>7427</v>
      </c>
      <c r="G70" s="15" t="s">
        <v>27</v>
      </c>
      <c r="H70" s="15" t="s">
        <v>228</v>
      </c>
      <c r="I70" s="41" t="s">
        <v>236</v>
      </c>
      <c r="J70" s="45" t="s">
        <v>236</v>
      </c>
      <c r="M70" s="13"/>
      <c r="N70" s="14">
        <v>4</v>
      </c>
      <c r="O70" s="18" t="s">
        <v>236</v>
      </c>
      <c r="P70" s="49"/>
      <c r="Q70" s="43"/>
      <c r="R70" s="14"/>
      <c r="S70" s="44" t="s">
        <v>405</v>
      </c>
      <c r="T70" s="26"/>
      <c r="U70" s="13"/>
      <c r="V70" s="14"/>
      <c r="W70" s="18" t="s">
        <v>405</v>
      </c>
      <c r="X70" s="19"/>
      <c r="Y70" s="13"/>
      <c r="Z70" s="14"/>
      <c r="AA70" s="18"/>
      <c r="AB70" s="19"/>
    </row>
    <row r="71" spans="1:28" ht="15">
      <c r="A71" s="43"/>
      <c r="B71" s="14">
        <v>5</v>
      </c>
      <c r="C71" s="15" t="s">
        <v>193</v>
      </c>
      <c r="D71" s="16" t="s">
        <v>194</v>
      </c>
      <c r="E71" s="17" t="s">
        <v>91</v>
      </c>
      <c r="F71" s="17">
        <v>9592</v>
      </c>
      <c r="G71" s="15" t="s">
        <v>27</v>
      </c>
      <c r="H71" s="15" t="s">
        <v>228</v>
      </c>
      <c r="I71" s="41" t="s">
        <v>236</v>
      </c>
      <c r="J71" s="45" t="s">
        <v>236</v>
      </c>
      <c r="M71" s="13">
        <v>72</v>
      </c>
      <c r="N71" s="14">
        <v>5</v>
      </c>
      <c r="O71" s="18">
        <v>0.1057175925925926</v>
      </c>
      <c r="P71" s="49"/>
      <c r="Q71" s="83" t="s">
        <v>364</v>
      </c>
      <c r="R71" s="14">
        <v>5</v>
      </c>
      <c r="S71" s="141">
        <v>0.011279224537037037</v>
      </c>
      <c r="T71" s="26"/>
      <c r="U71" s="13"/>
      <c r="V71" s="14">
        <v>5</v>
      </c>
      <c r="W71" s="18" t="s">
        <v>236</v>
      </c>
      <c r="X71" s="19"/>
      <c r="Y71" s="13"/>
      <c r="Z71" s="14"/>
      <c r="AA71" s="18"/>
      <c r="AB71" s="19"/>
    </row>
    <row r="72" spans="1:28" ht="15">
      <c r="A72" s="43"/>
      <c r="B72" s="14">
        <v>6</v>
      </c>
      <c r="C72" s="15" t="s">
        <v>187</v>
      </c>
      <c r="D72" s="16" t="s">
        <v>188</v>
      </c>
      <c r="E72" s="17" t="s">
        <v>91</v>
      </c>
      <c r="F72" s="17">
        <v>18163</v>
      </c>
      <c r="G72" s="15" t="s">
        <v>27</v>
      </c>
      <c r="H72" s="15" t="s">
        <v>228</v>
      </c>
      <c r="I72" s="41" t="s">
        <v>236</v>
      </c>
      <c r="J72" s="45" t="s">
        <v>236</v>
      </c>
      <c r="M72" s="13">
        <v>71</v>
      </c>
      <c r="N72" s="14">
        <v>6</v>
      </c>
      <c r="O72" s="18">
        <v>0.09877314814814815</v>
      </c>
      <c r="P72" s="20"/>
      <c r="Q72" s="83" t="s">
        <v>240</v>
      </c>
      <c r="R72" s="14">
        <v>6</v>
      </c>
      <c r="S72" s="141">
        <v>0.01032228009259254</v>
      </c>
      <c r="T72" s="26"/>
      <c r="U72" s="13"/>
      <c r="V72" s="14">
        <v>6</v>
      </c>
      <c r="W72" s="18" t="s">
        <v>236</v>
      </c>
      <c r="X72" s="19"/>
      <c r="Y72" s="13"/>
      <c r="Z72" s="14"/>
      <c r="AA72" s="18"/>
      <c r="AB72" s="19"/>
    </row>
    <row r="73" spans="1:28" ht="15">
      <c r="A73" s="43"/>
      <c r="B73" s="14">
        <v>7</v>
      </c>
      <c r="C73" s="15" t="s">
        <v>185</v>
      </c>
      <c r="D73" s="16" t="s">
        <v>186</v>
      </c>
      <c r="E73" s="17" t="s">
        <v>91</v>
      </c>
      <c r="F73" s="17">
        <v>12558</v>
      </c>
      <c r="G73" s="15" t="s">
        <v>27</v>
      </c>
      <c r="H73" s="15" t="s">
        <v>228</v>
      </c>
      <c r="I73" s="41" t="s">
        <v>236</v>
      </c>
      <c r="J73" s="45" t="s">
        <v>236</v>
      </c>
      <c r="M73" s="13">
        <v>66</v>
      </c>
      <c r="N73" s="14">
        <v>7</v>
      </c>
      <c r="O73" s="18">
        <v>0.08609953703703704</v>
      </c>
      <c r="P73" s="49"/>
      <c r="Q73" s="83" t="s">
        <v>355</v>
      </c>
      <c r="R73" s="14">
        <v>7</v>
      </c>
      <c r="S73" s="141">
        <v>0.01036934027777746</v>
      </c>
      <c r="T73" s="26"/>
      <c r="U73" s="13"/>
      <c r="V73" s="14">
        <v>7</v>
      </c>
      <c r="W73" s="18" t="s">
        <v>236</v>
      </c>
      <c r="X73" s="19"/>
      <c r="Y73" s="13"/>
      <c r="Z73" s="14"/>
      <c r="AA73" s="47"/>
      <c r="AB73" s="19"/>
    </row>
    <row r="74" spans="1:28" ht="15">
      <c r="A74" s="43"/>
      <c r="B74" s="14">
        <v>8</v>
      </c>
      <c r="C74" s="15" t="s">
        <v>189</v>
      </c>
      <c r="D74" s="16" t="s">
        <v>190</v>
      </c>
      <c r="E74" s="17" t="s">
        <v>91</v>
      </c>
      <c r="F74" s="17">
        <v>18616</v>
      </c>
      <c r="G74" s="15" t="s">
        <v>27</v>
      </c>
      <c r="H74" s="15" t="s">
        <v>228</v>
      </c>
      <c r="I74" s="41" t="s">
        <v>236</v>
      </c>
      <c r="J74" s="45" t="s">
        <v>236</v>
      </c>
      <c r="M74" s="13">
        <v>29</v>
      </c>
      <c r="N74" s="14">
        <v>8</v>
      </c>
      <c r="O74" s="18">
        <v>0.07844907407407407</v>
      </c>
      <c r="P74" s="49"/>
      <c r="Q74" s="83" t="s">
        <v>358</v>
      </c>
      <c r="R74" s="14">
        <v>8</v>
      </c>
      <c r="S74" s="141">
        <v>0.010513946759256924</v>
      </c>
      <c r="T74" s="26"/>
      <c r="U74" s="13"/>
      <c r="V74" s="14">
        <v>8</v>
      </c>
      <c r="W74" s="18" t="s">
        <v>236</v>
      </c>
      <c r="X74" s="19"/>
      <c r="Y74" s="13"/>
      <c r="Z74" s="14"/>
      <c r="AA74" s="18"/>
      <c r="AB74" s="19"/>
    </row>
    <row r="75" spans="1:28" ht="15">
      <c r="A75" s="43"/>
      <c r="B75" s="14">
        <v>24</v>
      </c>
      <c r="C75" s="15" t="s">
        <v>72</v>
      </c>
      <c r="D75" s="16" t="s">
        <v>65</v>
      </c>
      <c r="E75" s="17" t="s">
        <v>54</v>
      </c>
      <c r="F75" s="17" t="s">
        <v>58</v>
      </c>
      <c r="G75" s="15" t="s">
        <v>46</v>
      </c>
      <c r="H75" s="15" t="s">
        <v>226</v>
      </c>
      <c r="I75" s="41" t="s">
        <v>236</v>
      </c>
      <c r="J75" s="45" t="s">
        <v>236</v>
      </c>
      <c r="M75" s="13">
        <v>33</v>
      </c>
      <c r="N75" s="14">
        <v>24</v>
      </c>
      <c r="O75" s="18">
        <v>0.07844907407407407</v>
      </c>
      <c r="P75" s="19">
        <v>1.1574074074074073E-05</v>
      </c>
      <c r="Q75" s="83" t="s">
        <v>237</v>
      </c>
      <c r="R75" s="14">
        <v>24</v>
      </c>
      <c r="S75" s="141">
        <v>0.009815011574070408</v>
      </c>
      <c r="T75" s="26"/>
      <c r="U75" s="13" t="s">
        <v>267</v>
      </c>
      <c r="V75" s="14">
        <v>24</v>
      </c>
      <c r="W75" s="18">
        <v>0.10143518518518518</v>
      </c>
      <c r="X75" s="19"/>
      <c r="Y75" s="13"/>
      <c r="Z75" s="14">
        <v>24</v>
      </c>
      <c r="AA75" s="18" t="s">
        <v>405</v>
      </c>
      <c r="AB75" s="19"/>
    </row>
    <row r="76" spans="1:28" ht="15">
      <c r="A76" s="43"/>
      <c r="B76" s="14">
        <v>31</v>
      </c>
      <c r="C76" s="15" t="s">
        <v>122</v>
      </c>
      <c r="D76" s="16" t="s">
        <v>123</v>
      </c>
      <c r="E76" s="17" t="s">
        <v>84</v>
      </c>
      <c r="F76" s="17">
        <v>16602</v>
      </c>
      <c r="G76" s="15" t="s">
        <v>46</v>
      </c>
      <c r="H76" s="15" t="s">
        <v>224</v>
      </c>
      <c r="I76" s="41" t="s">
        <v>236</v>
      </c>
      <c r="J76" s="45" t="s">
        <v>236</v>
      </c>
      <c r="M76" s="13">
        <v>2</v>
      </c>
      <c r="N76" s="14">
        <v>31</v>
      </c>
      <c r="O76" s="18">
        <v>0.07844907407407407</v>
      </c>
      <c r="P76" s="19">
        <v>6.944444444444444E-05</v>
      </c>
      <c r="Q76" s="83" t="s">
        <v>290</v>
      </c>
      <c r="R76" s="14">
        <v>31</v>
      </c>
      <c r="S76" s="141">
        <v>0.009208622685181855</v>
      </c>
      <c r="T76" s="26"/>
      <c r="U76" s="13" t="s">
        <v>237</v>
      </c>
      <c r="V76" s="14">
        <v>31</v>
      </c>
      <c r="W76" s="18">
        <v>0.10648148148148147</v>
      </c>
      <c r="X76" s="19"/>
      <c r="Y76" s="13"/>
      <c r="Z76" s="14">
        <v>31</v>
      </c>
      <c r="AA76" s="18" t="s">
        <v>405</v>
      </c>
      <c r="AB76" s="19"/>
    </row>
    <row r="77" spans="1:28" ht="15">
      <c r="A77" s="43"/>
      <c r="B77" s="14">
        <v>41</v>
      </c>
      <c r="C77" s="15" t="s">
        <v>135</v>
      </c>
      <c r="D77" s="16" t="s">
        <v>136</v>
      </c>
      <c r="E77" s="17" t="s">
        <v>26</v>
      </c>
      <c r="F77" s="17">
        <v>17641</v>
      </c>
      <c r="G77" s="15" t="s">
        <v>28</v>
      </c>
      <c r="H77" s="15" t="s">
        <v>224</v>
      </c>
      <c r="I77" s="41" t="s">
        <v>236</v>
      </c>
      <c r="J77" s="45" t="s">
        <v>236</v>
      </c>
      <c r="M77" s="13">
        <v>18</v>
      </c>
      <c r="N77" s="14">
        <v>41</v>
      </c>
      <c r="O77" s="18">
        <v>0.07844907407407407</v>
      </c>
      <c r="P77" s="19"/>
      <c r="Q77" s="83" t="s">
        <v>283</v>
      </c>
      <c r="R77" s="14">
        <v>41</v>
      </c>
      <c r="S77" s="141">
        <v>0.00934706018518277</v>
      </c>
      <c r="T77" s="26"/>
      <c r="U77" s="13" t="s">
        <v>248</v>
      </c>
      <c r="V77" s="14">
        <v>41</v>
      </c>
      <c r="W77" s="18">
        <v>0.10822916666666667</v>
      </c>
      <c r="X77" s="19"/>
      <c r="Y77" s="13"/>
      <c r="Z77" s="14">
        <v>41</v>
      </c>
      <c r="AA77" s="18" t="s">
        <v>236</v>
      </c>
      <c r="AB77" s="19"/>
    </row>
    <row r="78" spans="1:28" ht="15">
      <c r="A78" s="43"/>
      <c r="B78" s="14">
        <v>42</v>
      </c>
      <c r="C78" s="15" t="s">
        <v>119</v>
      </c>
      <c r="D78" s="16" t="s">
        <v>120</v>
      </c>
      <c r="E78" s="17" t="s">
        <v>26</v>
      </c>
      <c r="F78" s="17">
        <v>15511</v>
      </c>
      <c r="G78" s="15" t="s">
        <v>28</v>
      </c>
      <c r="H78" s="15" t="s">
        <v>224</v>
      </c>
      <c r="I78" s="41" t="s">
        <v>236</v>
      </c>
      <c r="J78" s="45" t="s">
        <v>236</v>
      </c>
      <c r="M78" s="13">
        <v>52</v>
      </c>
      <c r="N78" s="14">
        <v>42</v>
      </c>
      <c r="O78" s="18">
        <v>0.07861111111111112</v>
      </c>
      <c r="P78" s="46"/>
      <c r="Q78" s="83" t="s">
        <v>275</v>
      </c>
      <c r="R78" s="14">
        <v>42</v>
      </c>
      <c r="S78" s="141">
        <v>0.009532164351850739</v>
      </c>
      <c r="T78" s="26"/>
      <c r="U78" s="13"/>
      <c r="V78" s="14">
        <v>42</v>
      </c>
      <c r="W78" s="18" t="s">
        <v>236</v>
      </c>
      <c r="X78" s="19"/>
      <c r="Y78" s="13"/>
      <c r="Z78" s="14"/>
      <c r="AA78" s="18"/>
      <c r="AB78" s="19"/>
    </row>
    <row r="79" spans="1:28" ht="15">
      <c r="A79" s="43"/>
      <c r="B79" s="14">
        <v>57</v>
      </c>
      <c r="C79" s="15" t="s">
        <v>204</v>
      </c>
      <c r="D79" s="16" t="s">
        <v>205</v>
      </c>
      <c r="E79" s="17" t="s">
        <v>22</v>
      </c>
      <c r="F79" s="99">
        <v>19067</v>
      </c>
      <c r="G79" s="15" t="s">
        <v>27</v>
      </c>
      <c r="H79" s="15" t="s">
        <v>225</v>
      </c>
      <c r="I79" s="41" t="s">
        <v>236</v>
      </c>
      <c r="J79" s="45" t="s">
        <v>236</v>
      </c>
      <c r="M79" s="13">
        <v>56</v>
      </c>
      <c r="N79" s="14">
        <v>57</v>
      </c>
      <c r="O79" s="18">
        <v>0.07861111111111112</v>
      </c>
      <c r="P79" s="46"/>
      <c r="Q79" s="83" t="s">
        <v>266</v>
      </c>
      <c r="R79" s="14">
        <v>57</v>
      </c>
      <c r="S79" s="141">
        <v>0.0096318287037028</v>
      </c>
      <c r="T79" s="26"/>
      <c r="U79" s="13"/>
      <c r="V79" s="14">
        <v>57</v>
      </c>
      <c r="W79" s="18" t="s">
        <v>236</v>
      </c>
      <c r="X79" s="19"/>
      <c r="Y79" s="13"/>
      <c r="Z79" s="14"/>
      <c r="AA79" s="18"/>
      <c r="AB79" s="19"/>
    </row>
    <row r="80" spans="1:28" ht="15">
      <c r="A80" s="43"/>
      <c r="B80" s="14">
        <v>58</v>
      </c>
      <c r="C80" s="15" t="s">
        <v>119</v>
      </c>
      <c r="D80" s="16" t="s">
        <v>153</v>
      </c>
      <c r="E80" s="17" t="s">
        <v>154</v>
      </c>
      <c r="F80" s="17">
        <v>18595</v>
      </c>
      <c r="G80" s="15" t="s">
        <v>28</v>
      </c>
      <c r="H80" s="15" t="s">
        <v>225</v>
      </c>
      <c r="I80" s="41" t="s">
        <v>236</v>
      </c>
      <c r="J80" s="45" t="s">
        <v>236</v>
      </c>
      <c r="M80" s="13">
        <v>24</v>
      </c>
      <c r="N80" s="14">
        <v>58</v>
      </c>
      <c r="O80" s="18">
        <v>0.07844907407407407</v>
      </c>
      <c r="P80" s="19"/>
      <c r="Q80" s="83" t="s">
        <v>248</v>
      </c>
      <c r="R80" s="14">
        <v>58</v>
      </c>
      <c r="S80" s="141">
        <v>0.00986340277777567</v>
      </c>
      <c r="T80" s="26"/>
      <c r="U80" s="13" t="s">
        <v>355</v>
      </c>
      <c r="V80" s="14">
        <v>58</v>
      </c>
      <c r="W80" s="18">
        <v>0.1198263888888889</v>
      </c>
      <c r="X80" s="19"/>
      <c r="Y80" s="13"/>
      <c r="Z80" s="14">
        <v>58</v>
      </c>
      <c r="AA80" s="18" t="s">
        <v>236</v>
      </c>
      <c r="AB80" s="19"/>
    </row>
    <row r="81" spans="1:28" ht="15">
      <c r="A81" s="43"/>
      <c r="B81" s="14">
        <v>60</v>
      </c>
      <c r="C81" s="15" t="s">
        <v>112</v>
      </c>
      <c r="D81" s="16" t="s">
        <v>113</v>
      </c>
      <c r="E81" s="17" t="s">
        <v>109</v>
      </c>
      <c r="F81" s="17">
        <v>14287</v>
      </c>
      <c r="G81" s="15" t="s">
        <v>28</v>
      </c>
      <c r="H81" s="15" t="s">
        <v>225</v>
      </c>
      <c r="I81" s="41" t="s">
        <v>236</v>
      </c>
      <c r="J81" s="45" t="s">
        <v>236</v>
      </c>
      <c r="M81" s="13">
        <v>34</v>
      </c>
      <c r="N81" s="14">
        <v>60</v>
      </c>
      <c r="O81" s="18">
        <v>0.07844907407407407</v>
      </c>
      <c r="P81" s="19"/>
      <c r="Q81" s="83" t="s">
        <v>289</v>
      </c>
      <c r="R81" s="14">
        <v>60</v>
      </c>
      <c r="S81" s="141">
        <v>0.008849097222220097</v>
      </c>
      <c r="T81" s="26"/>
      <c r="U81" s="13" t="s">
        <v>296</v>
      </c>
      <c r="V81" s="14">
        <v>60</v>
      </c>
      <c r="W81" s="18">
        <v>0.09935185185185186</v>
      </c>
      <c r="X81" s="19"/>
      <c r="Y81" s="13"/>
      <c r="Z81" s="14">
        <v>60</v>
      </c>
      <c r="AA81" s="18" t="s">
        <v>405</v>
      </c>
      <c r="AB81" s="19"/>
    </row>
    <row r="82" spans="1:28" ht="15">
      <c r="A82" s="43"/>
      <c r="B82" s="14">
        <v>91</v>
      </c>
      <c r="C82" s="15" t="s">
        <v>81</v>
      </c>
      <c r="D82" s="16" t="s">
        <v>82</v>
      </c>
      <c r="E82" s="17" t="s">
        <v>83</v>
      </c>
      <c r="F82" s="17">
        <v>10437</v>
      </c>
      <c r="G82" s="15" t="s">
        <v>46</v>
      </c>
      <c r="H82" s="15" t="s">
        <v>229</v>
      </c>
      <c r="I82" s="41" t="s">
        <v>236</v>
      </c>
      <c r="J82" s="45" t="s">
        <v>236</v>
      </c>
      <c r="M82" s="13">
        <v>69</v>
      </c>
      <c r="N82" s="14">
        <v>91</v>
      </c>
      <c r="O82" s="18">
        <v>0.0924074074074074</v>
      </c>
      <c r="P82" s="19"/>
      <c r="Q82" s="83" t="s">
        <v>362</v>
      </c>
      <c r="R82" s="14">
        <v>91</v>
      </c>
      <c r="S82" s="141">
        <v>0.010730046296296635</v>
      </c>
      <c r="T82" s="26"/>
      <c r="U82" s="13" t="s">
        <v>238</v>
      </c>
      <c r="V82" s="14">
        <v>91</v>
      </c>
      <c r="W82" s="18">
        <v>0.1198263888888889</v>
      </c>
      <c r="X82" s="19"/>
      <c r="Y82" s="13"/>
      <c r="Z82" s="14">
        <v>91</v>
      </c>
      <c r="AA82" s="18" t="s">
        <v>236</v>
      </c>
      <c r="AB82" s="19"/>
    </row>
    <row r="83" spans="1:28" ht="15">
      <c r="A83" s="43"/>
      <c r="B83" s="14">
        <v>141</v>
      </c>
      <c r="C83" s="15" t="s">
        <v>142</v>
      </c>
      <c r="D83" s="16" t="s">
        <v>164</v>
      </c>
      <c r="E83" s="17" t="s">
        <v>165</v>
      </c>
      <c r="F83" s="17">
        <v>3818</v>
      </c>
      <c r="G83" s="15" t="s">
        <v>46</v>
      </c>
      <c r="H83" s="15" t="s">
        <v>229</v>
      </c>
      <c r="I83" s="41" t="s">
        <v>236</v>
      </c>
      <c r="J83" s="45" t="s">
        <v>236</v>
      </c>
      <c r="M83" s="13">
        <v>38</v>
      </c>
      <c r="N83" s="14">
        <v>141</v>
      </c>
      <c r="O83" s="18">
        <v>0.07844907407407407</v>
      </c>
      <c r="P83" s="46"/>
      <c r="Q83" s="83" t="s">
        <v>243</v>
      </c>
      <c r="R83" s="14">
        <v>141</v>
      </c>
      <c r="S83" s="141">
        <v>0.009987349537035124</v>
      </c>
      <c r="T83" s="26"/>
      <c r="U83" s="13"/>
      <c r="V83" s="14">
        <v>141</v>
      </c>
      <c r="W83" s="18" t="s">
        <v>236</v>
      </c>
      <c r="X83" s="19"/>
      <c r="Y83" s="13"/>
      <c r="Z83" s="14"/>
      <c r="AA83" s="18"/>
      <c r="AB83" s="19"/>
    </row>
    <row r="84" spans="1:28" ht="15">
      <c r="A84" s="43"/>
      <c r="B84" s="14">
        <v>161</v>
      </c>
      <c r="C84" s="15" t="s">
        <v>180</v>
      </c>
      <c r="D84" s="16" t="s">
        <v>181</v>
      </c>
      <c r="E84" s="17" t="s">
        <v>182</v>
      </c>
      <c r="F84" s="17">
        <v>9611</v>
      </c>
      <c r="G84" s="15" t="s">
        <v>28</v>
      </c>
      <c r="H84" s="15" t="s">
        <v>230</v>
      </c>
      <c r="I84" s="41" t="s">
        <v>236</v>
      </c>
      <c r="J84" s="45" t="s">
        <v>236</v>
      </c>
      <c r="M84" s="13">
        <v>57</v>
      </c>
      <c r="N84" s="14">
        <v>161</v>
      </c>
      <c r="O84" s="18">
        <v>0.07861111111111112</v>
      </c>
      <c r="P84" s="19"/>
      <c r="Q84" s="83" t="s">
        <v>361</v>
      </c>
      <c r="R84" s="42">
        <v>161</v>
      </c>
      <c r="S84" s="141">
        <v>0.010707094907406057</v>
      </c>
      <c r="T84" s="26"/>
      <c r="U84" s="13" t="s">
        <v>250</v>
      </c>
      <c r="V84" s="14">
        <v>161</v>
      </c>
      <c r="W84" s="18">
        <v>0.10479166666666667</v>
      </c>
      <c r="X84" s="19"/>
      <c r="Y84" s="13"/>
      <c r="Z84" s="14">
        <v>161</v>
      </c>
      <c r="AA84" s="18" t="s">
        <v>236</v>
      </c>
      <c r="AB84" s="19"/>
    </row>
    <row r="85" spans="1:10" ht="15">
      <c r="A85" s="152"/>
      <c r="B85" s="152" t="s">
        <v>220</v>
      </c>
      <c r="C85" s="7"/>
      <c r="D85" s="152"/>
      <c r="E85" s="152"/>
      <c r="F85" s="152"/>
      <c r="G85" s="152"/>
      <c r="H85" s="152"/>
      <c r="I85" s="152"/>
      <c r="J85" s="152"/>
    </row>
    <row r="87" spans="1:10" s="20" customFormat="1" ht="12.75">
      <c r="A87" s="33"/>
      <c r="B87" s="110" t="s">
        <v>350</v>
      </c>
      <c r="C87" s="107"/>
      <c r="D87" s="33"/>
      <c r="E87" s="33"/>
      <c r="F87" s="33"/>
      <c r="G87" s="33"/>
      <c r="H87" s="33"/>
      <c r="I87" s="33"/>
      <c r="J87" s="33"/>
    </row>
    <row r="88" spans="1:10" s="20" customFormat="1" ht="12.75">
      <c r="A88" s="33"/>
      <c r="B88" s="33"/>
      <c r="C88" s="108"/>
      <c r="D88" s="4"/>
      <c r="E88" s="33"/>
      <c r="F88" s="109"/>
      <c r="G88" s="33"/>
      <c r="H88" s="33"/>
      <c r="I88" s="33"/>
      <c r="J88" s="33"/>
    </row>
    <row r="89" spans="1:10" s="20" customFormat="1" ht="12.75">
      <c r="A89" s="33"/>
      <c r="B89" s="110"/>
      <c r="C89" s="33" t="s">
        <v>436</v>
      </c>
      <c r="D89" s="4"/>
      <c r="E89" s="33"/>
      <c r="F89" s="109"/>
      <c r="G89" s="108"/>
      <c r="H89" s="33"/>
      <c r="I89" s="33"/>
      <c r="J89" s="33"/>
    </row>
    <row r="90" spans="1:10" s="20" customFormat="1" ht="12.75">
      <c r="A90" s="33"/>
      <c r="B90" s="110"/>
      <c r="C90" s="33" t="s">
        <v>437</v>
      </c>
      <c r="D90" s="4"/>
      <c r="E90" s="33"/>
      <c r="F90" s="109"/>
      <c r="G90" s="33"/>
      <c r="H90" s="33"/>
      <c r="I90" s="33"/>
      <c r="J90" s="33"/>
    </row>
    <row r="91" spans="1:10" s="20" customFormat="1" ht="12.75">
      <c r="A91" s="33"/>
      <c r="B91" s="33"/>
      <c r="C91" s="108"/>
      <c r="D91" s="4"/>
      <c r="E91" s="33"/>
      <c r="F91" s="109"/>
      <c r="G91" s="33"/>
      <c r="H91" s="33"/>
      <c r="I91" s="33"/>
      <c r="J91" s="33"/>
    </row>
    <row r="92" spans="1:10" s="20" customFormat="1" ht="12.75">
      <c r="A92" s="33"/>
      <c r="B92" s="33"/>
      <c r="C92" s="3"/>
      <c r="D92" s="32"/>
      <c r="E92" s="33"/>
      <c r="F92" s="109"/>
      <c r="G92" s="33"/>
      <c r="H92" s="33"/>
      <c r="I92" s="33"/>
      <c r="J92" s="33"/>
    </row>
    <row r="93" spans="1:10" s="20" customFormat="1" ht="12.75">
      <c r="A93" s="33"/>
      <c r="B93" s="111"/>
      <c r="C93" s="103"/>
      <c r="D93" s="32"/>
      <c r="E93" s="33"/>
      <c r="F93" s="109"/>
      <c r="G93" s="33"/>
      <c r="H93" s="33"/>
      <c r="I93" s="33"/>
      <c r="J93" s="33"/>
    </row>
    <row r="94" spans="1:10" s="20" customFormat="1" ht="12.75">
      <c r="A94" s="33"/>
      <c r="B94" s="33"/>
      <c r="C94" s="102"/>
      <c r="D94" s="32"/>
      <c r="E94" s="33"/>
      <c r="F94" s="109"/>
      <c r="G94" s="33"/>
      <c r="H94" s="33"/>
      <c r="I94" s="33"/>
      <c r="J94" s="33"/>
    </row>
    <row r="95" spans="1:10" s="20" customFormat="1" ht="12.75">
      <c r="A95" s="33"/>
      <c r="B95" s="33"/>
      <c r="C95" s="102"/>
      <c r="D95" s="32"/>
      <c r="E95" s="33"/>
      <c r="F95" s="109"/>
      <c r="G95" s="33"/>
      <c r="H95" s="33"/>
      <c r="I95" s="33"/>
      <c r="J95" s="33"/>
    </row>
    <row r="96" spans="1:10" ht="12.75">
      <c r="A96" s="33"/>
      <c r="B96" s="33"/>
      <c r="C96" s="3"/>
      <c r="D96" s="32"/>
      <c r="E96" s="33"/>
      <c r="F96" s="109"/>
      <c r="G96" s="33"/>
      <c r="H96" s="33"/>
      <c r="I96" s="33"/>
      <c r="J96" s="33"/>
    </row>
    <row r="97" spans="1:10" ht="12.75">
      <c r="A97" s="33"/>
      <c r="C97" s="20"/>
      <c r="D97" s="20"/>
      <c r="E97" s="33"/>
      <c r="F97" s="109"/>
      <c r="G97" s="33"/>
      <c r="H97" s="33"/>
      <c r="I97" s="33"/>
      <c r="J97" s="33"/>
    </row>
    <row r="98" spans="1:10" ht="12.75">
      <c r="A98" s="33"/>
      <c r="B98" s="20"/>
      <c r="C98" s="20"/>
      <c r="D98" s="20"/>
      <c r="E98" s="33"/>
      <c r="F98" s="109"/>
      <c r="G98" s="33"/>
      <c r="H98" s="33"/>
      <c r="I98" s="33"/>
      <c r="J98" s="33"/>
    </row>
    <row r="99" spans="1:10" ht="12.75">
      <c r="A99" s="33"/>
      <c r="B99" s="106"/>
      <c r="C99" s="108"/>
      <c r="D99" s="110"/>
      <c r="E99" s="33"/>
      <c r="F99" s="109"/>
      <c r="G99" s="33"/>
      <c r="H99" s="33"/>
      <c r="I99" s="33"/>
      <c r="J99" s="33"/>
    </row>
    <row r="100" spans="1:10" ht="12.75">
      <c r="A100" s="33"/>
      <c r="B100" s="106"/>
      <c r="C100" s="108"/>
      <c r="D100" s="110"/>
      <c r="E100" s="33"/>
      <c r="F100" s="109"/>
      <c r="G100" s="33"/>
      <c r="H100" s="33"/>
      <c r="I100" s="33"/>
      <c r="J100" s="33"/>
    </row>
    <row r="101" spans="1:10" ht="12.75">
      <c r="A101" s="20"/>
      <c r="B101" s="106"/>
      <c r="C101" s="108"/>
      <c r="D101" s="110"/>
      <c r="E101" s="33"/>
      <c r="F101" s="109"/>
      <c r="G101" s="33"/>
      <c r="H101" s="33"/>
      <c r="I101" s="20"/>
      <c r="J101" s="20"/>
    </row>
    <row r="102" spans="1:10" s="20" customFormat="1" ht="12.75">
      <c r="A102" s="33"/>
      <c r="B102" s="106"/>
      <c r="C102" s="108"/>
      <c r="D102" s="110"/>
      <c r="E102" s="109"/>
      <c r="F102" s="33"/>
      <c r="G102" s="33"/>
      <c r="H102" s="33"/>
      <c r="I102" s="33"/>
      <c r="J102" s="33"/>
    </row>
    <row r="103" spans="1:10" s="20" customFormat="1" ht="12.75">
      <c r="A103" s="33"/>
      <c r="B103" s="106"/>
      <c r="C103" s="108"/>
      <c r="D103" s="110"/>
      <c r="E103" s="109"/>
      <c r="F103" s="33"/>
      <c r="G103" s="33"/>
      <c r="H103" s="33"/>
      <c r="I103" s="33"/>
      <c r="J103" s="33"/>
    </row>
    <row r="104" spans="1:10" s="20" customFormat="1" ht="12.75">
      <c r="A104" s="33"/>
      <c r="B104" s="106"/>
      <c r="C104" s="108"/>
      <c r="D104" s="110"/>
      <c r="E104" s="109"/>
      <c r="F104" s="33"/>
      <c r="G104" s="33"/>
      <c r="H104" s="33"/>
      <c r="I104" s="33"/>
      <c r="J104" s="33"/>
    </row>
    <row r="105" spans="1:10" s="20" customFormat="1" ht="12.75">
      <c r="A105" s="33"/>
      <c r="B105" s="106"/>
      <c r="C105" s="108"/>
      <c r="D105" s="110"/>
      <c r="E105" s="109"/>
      <c r="F105" s="33"/>
      <c r="G105" s="33"/>
      <c r="H105" s="33"/>
      <c r="I105" s="33"/>
      <c r="J105" s="33"/>
    </row>
    <row r="106" spans="1:10" s="20" customFormat="1" ht="12.75">
      <c r="A106" s="33"/>
      <c r="B106" s="106"/>
      <c r="C106" s="108"/>
      <c r="D106" s="110"/>
      <c r="E106" s="109"/>
      <c r="F106" s="33"/>
      <c r="G106" s="33"/>
      <c r="H106" s="33"/>
      <c r="I106" s="33"/>
      <c r="J106" s="33"/>
    </row>
    <row r="107" spans="1:10" s="20" customFormat="1" ht="12.75">
      <c r="A107" s="33"/>
      <c r="B107" s="106"/>
      <c r="C107" s="108"/>
      <c r="D107" s="110"/>
      <c r="E107" s="109"/>
      <c r="F107" s="33"/>
      <c r="G107" s="33"/>
      <c r="H107" s="33"/>
      <c r="I107" s="33"/>
      <c r="J107" s="33"/>
    </row>
    <row r="108" spans="1:10" s="20" customFormat="1" ht="12.75">
      <c r="A108" s="33"/>
      <c r="B108" s="106"/>
      <c r="C108" s="108"/>
      <c r="D108" s="110"/>
      <c r="E108" s="109"/>
      <c r="F108" s="33"/>
      <c r="G108" s="33"/>
      <c r="H108" s="33"/>
      <c r="I108" s="33"/>
      <c r="J108" s="33"/>
    </row>
    <row r="109" spans="1:10" s="20" customFormat="1" ht="12.75">
      <c r="A109" s="33"/>
      <c r="E109" s="109"/>
      <c r="F109" s="33"/>
      <c r="G109" s="33"/>
      <c r="H109" s="33"/>
      <c r="I109" s="33"/>
      <c r="J109" s="33"/>
    </row>
    <row r="110" spans="1:10" s="20" customFormat="1" ht="12.75">
      <c r="A110" s="33"/>
      <c r="E110" s="109"/>
      <c r="F110" s="33"/>
      <c r="G110" s="33"/>
      <c r="H110" s="33"/>
      <c r="I110" s="33"/>
      <c r="J110" s="33"/>
    </row>
    <row r="111" spans="1:10" s="20" customFormat="1" ht="12.75">
      <c r="A111" s="33"/>
      <c r="E111" s="109"/>
      <c r="F111" s="33"/>
      <c r="G111" s="33"/>
      <c r="H111" s="33"/>
      <c r="I111" s="33"/>
      <c r="J111" s="33"/>
    </row>
    <row r="112" spans="1:10" s="20" customFormat="1" ht="12.75">
      <c r="A112" s="33"/>
      <c r="B112" s="106"/>
      <c r="C112" s="107"/>
      <c r="D112" s="33"/>
      <c r="E112" s="109"/>
      <c r="F112" s="33"/>
      <c r="G112" s="33"/>
      <c r="H112" s="33"/>
      <c r="I112" s="33"/>
      <c r="J112" s="33"/>
    </row>
    <row r="113" spans="1:10" s="20" customFormat="1" ht="12.75">
      <c r="A113" s="33"/>
      <c r="B113" s="106"/>
      <c r="C113" s="107"/>
      <c r="D113" s="33"/>
      <c r="E113" s="109"/>
      <c r="F113" s="33"/>
      <c r="G113" s="33"/>
      <c r="H113" s="33"/>
      <c r="I113" s="33"/>
      <c r="J113" s="33"/>
    </row>
    <row r="114" spans="1:10" s="20" customFormat="1" ht="12.75">
      <c r="A114" s="33"/>
      <c r="B114" s="106"/>
      <c r="C114" s="107"/>
      <c r="D114" s="33"/>
      <c r="E114" s="109"/>
      <c r="F114" s="33"/>
      <c r="G114" s="33"/>
      <c r="H114" s="33"/>
      <c r="I114" s="33"/>
      <c r="J114" s="33"/>
    </row>
    <row r="115" spans="1:10" s="20" customFormat="1" ht="12.75">
      <c r="A115" s="33"/>
      <c r="B115" s="106"/>
      <c r="C115" s="107"/>
      <c r="D115" s="33"/>
      <c r="E115" s="109"/>
      <c r="F115" s="33"/>
      <c r="G115" s="33"/>
      <c r="H115" s="33"/>
      <c r="I115" s="33"/>
      <c r="J115" s="33"/>
    </row>
    <row r="116" spans="1:10" s="20" customFormat="1" ht="12.75">
      <c r="A116" s="33"/>
      <c r="B116" s="106"/>
      <c r="C116" s="107"/>
      <c r="D116" s="33"/>
      <c r="E116" s="109"/>
      <c r="F116" s="33"/>
      <c r="G116" s="33"/>
      <c r="H116" s="33"/>
      <c r="I116" s="33"/>
      <c r="J116" s="33"/>
    </row>
    <row r="117" spans="1:10" s="20" customFormat="1" ht="12.75">
      <c r="A117" s="33"/>
      <c r="B117" s="106"/>
      <c r="C117" s="107"/>
      <c r="D117" s="33"/>
      <c r="E117" s="109"/>
      <c r="F117" s="33"/>
      <c r="G117" s="33"/>
      <c r="H117" s="33"/>
      <c r="I117" s="33"/>
      <c r="J117" s="33"/>
    </row>
    <row r="118" spans="1:10" s="20" customFormat="1" ht="12.75">
      <c r="A118" s="33"/>
      <c r="B118" s="106"/>
      <c r="C118" s="107"/>
      <c r="D118" s="33"/>
      <c r="E118" s="109"/>
      <c r="F118" s="33"/>
      <c r="G118" s="33"/>
      <c r="H118" s="33"/>
      <c r="I118" s="33"/>
      <c r="J118" s="33"/>
    </row>
    <row r="119" spans="1:10" s="20" customFormat="1" ht="12.75">
      <c r="A119" s="33"/>
      <c r="B119" s="106"/>
      <c r="C119" s="107"/>
      <c r="D119" s="33"/>
      <c r="E119" s="109"/>
      <c r="F119" s="33"/>
      <c r="G119" s="33"/>
      <c r="H119" s="33"/>
      <c r="I119" s="33"/>
      <c r="J119" s="33"/>
    </row>
    <row r="120" spans="1:10" s="20" customFormat="1" ht="12.75">
      <c r="A120" s="33"/>
      <c r="B120" s="106"/>
      <c r="C120" s="107"/>
      <c r="D120" s="33"/>
      <c r="E120" s="109"/>
      <c r="F120" s="33"/>
      <c r="G120" s="33"/>
      <c r="H120" s="33"/>
      <c r="I120" s="33"/>
      <c r="J120" s="33"/>
    </row>
    <row r="121" spans="1:10" s="20" customFormat="1" ht="12.75">
      <c r="A121" s="33"/>
      <c r="B121" s="106"/>
      <c r="C121" s="107"/>
      <c r="D121" s="33"/>
      <c r="E121" s="109"/>
      <c r="F121" s="33"/>
      <c r="G121" s="33"/>
      <c r="H121" s="33"/>
      <c r="I121" s="33"/>
      <c r="J121" s="33"/>
    </row>
    <row r="122" spans="1:10" s="20" customFormat="1" ht="12.75">
      <c r="A122" s="33"/>
      <c r="B122" s="106"/>
      <c r="C122" s="107"/>
      <c r="D122" s="33"/>
      <c r="E122" s="109"/>
      <c r="F122" s="33"/>
      <c r="G122" s="33"/>
      <c r="H122" s="33"/>
      <c r="I122" s="33"/>
      <c r="J122" s="33"/>
    </row>
    <row r="123" spans="1:10" s="20" customFormat="1" ht="12.75">
      <c r="A123" s="33"/>
      <c r="B123" s="106"/>
      <c r="C123" s="107"/>
      <c r="D123" s="33"/>
      <c r="E123" s="109"/>
      <c r="F123" s="33"/>
      <c r="G123" s="33"/>
      <c r="H123" s="33"/>
      <c r="I123" s="33"/>
      <c r="J123" s="33"/>
    </row>
    <row r="124" spans="1:10" s="20" customFormat="1" ht="12.75">
      <c r="A124" s="33"/>
      <c r="B124" s="106"/>
      <c r="C124" s="107"/>
      <c r="D124" s="33"/>
      <c r="E124" s="109"/>
      <c r="F124" s="33"/>
      <c r="G124" s="33"/>
      <c r="H124" s="33"/>
      <c r="I124" s="33"/>
      <c r="J124" s="33"/>
    </row>
    <row r="125" spans="1:10" s="20" customFormat="1" ht="12.75">
      <c r="A125" s="33"/>
      <c r="B125" s="106"/>
      <c r="C125" s="107"/>
      <c r="D125" s="33"/>
      <c r="E125" s="109"/>
      <c r="F125" s="33"/>
      <c r="G125" s="33"/>
      <c r="H125" s="33"/>
      <c r="I125" s="33"/>
      <c r="J125" s="33"/>
    </row>
    <row r="126" spans="1:10" s="20" customFormat="1" ht="12.75">
      <c r="A126" s="33"/>
      <c r="B126" s="106"/>
      <c r="C126" s="107"/>
      <c r="D126" s="33"/>
      <c r="E126" s="109"/>
      <c r="F126" s="33"/>
      <c r="G126" s="33"/>
      <c r="H126" s="33"/>
      <c r="I126" s="33"/>
      <c r="J126" s="33"/>
    </row>
    <row r="127" spans="1:10" s="20" customFormat="1" ht="12.75">
      <c r="A127" s="33"/>
      <c r="B127" s="106"/>
      <c r="C127" s="107"/>
      <c r="D127" s="33"/>
      <c r="E127" s="109"/>
      <c r="F127" s="33"/>
      <c r="G127" s="33"/>
      <c r="H127" s="33"/>
      <c r="I127" s="33"/>
      <c r="J127" s="33"/>
    </row>
    <row r="128" spans="1:10" s="20" customFormat="1" ht="12.75">
      <c r="A128" s="33"/>
      <c r="B128" s="106"/>
      <c r="C128" s="107"/>
      <c r="D128" s="33"/>
      <c r="E128" s="109"/>
      <c r="F128" s="33"/>
      <c r="G128" s="33"/>
      <c r="H128" s="33"/>
      <c r="I128" s="33"/>
      <c r="J128" s="33"/>
    </row>
    <row r="129" spans="1:10" s="20" customFormat="1" ht="12.75">
      <c r="A129" s="33"/>
      <c r="B129" s="106"/>
      <c r="C129" s="107"/>
      <c r="D129" s="33"/>
      <c r="E129" s="109"/>
      <c r="F129" s="33"/>
      <c r="G129" s="33"/>
      <c r="H129" s="33"/>
      <c r="I129" s="33"/>
      <c r="J129" s="33"/>
    </row>
    <row r="130" spans="1:10" s="20" customFormat="1" ht="12.75">
      <c r="A130" s="33"/>
      <c r="B130" s="106"/>
      <c r="C130" s="107"/>
      <c r="D130" s="33"/>
      <c r="E130" s="109"/>
      <c r="F130" s="33"/>
      <c r="G130" s="33"/>
      <c r="H130" s="33"/>
      <c r="I130" s="33"/>
      <c r="J130" s="33"/>
    </row>
    <row r="131" spans="1:10" s="20" customFormat="1" ht="12.75">
      <c r="A131" s="33"/>
      <c r="B131" s="106"/>
      <c r="C131" s="107"/>
      <c r="D131" s="33"/>
      <c r="E131" s="109"/>
      <c r="F131" s="33"/>
      <c r="G131" s="33"/>
      <c r="H131" s="33"/>
      <c r="I131" s="33"/>
      <c r="J131" s="33"/>
    </row>
    <row r="132" spans="1:10" s="20" customFormat="1" ht="12.75">
      <c r="A132" s="33"/>
      <c r="B132" s="106"/>
      <c r="C132" s="107"/>
      <c r="D132" s="33"/>
      <c r="E132" s="109"/>
      <c r="F132" s="33"/>
      <c r="G132" s="33"/>
      <c r="H132" s="33"/>
      <c r="I132" s="33"/>
      <c r="J132" s="33"/>
    </row>
    <row r="133" spans="1:10" s="20" customFormat="1" ht="12.75">
      <c r="A133" s="33"/>
      <c r="B133" s="106"/>
      <c r="C133" s="107"/>
      <c r="D133" s="33"/>
      <c r="E133" s="109"/>
      <c r="F133" s="33"/>
      <c r="G133" s="33"/>
      <c r="H133" s="33"/>
      <c r="I133" s="33"/>
      <c r="J133" s="33"/>
    </row>
    <row r="134" spans="1:10" s="20" customFormat="1" ht="12.75">
      <c r="A134" s="33"/>
      <c r="B134" s="106"/>
      <c r="C134" s="107"/>
      <c r="D134" s="33"/>
      <c r="E134" s="109"/>
      <c r="F134" s="33"/>
      <c r="G134" s="33"/>
      <c r="H134" s="33"/>
      <c r="I134" s="33"/>
      <c r="J134" s="33"/>
    </row>
    <row r="135" spans="1:10" s="20" customFormat="1" ht="12.75">
      <c r="A135" s="33"/>
      <c r="B135" s="106"/>
      <c r="C135" s="107"/>
      <c r="D135" s="33"/>
      <c r="E135" s="109"/>
      <c r="F135" s="33"/>
      <c r="G135" s="33"/>
      <c r="H135" s="33"/>
      <c r="I135" s="33"/>
      <c r="J135" s="33"/>
    </row>
    <row r="136" spans="1:10" s="20" customFormat="1" ht="12.75">
      <c r="A136" s="33"/>
      <c r="B136" s="106"/>
      <c r="C136" s="107"/>
      <c r="D136" s="33"/>
      <c r="E136" s="109"/>
      <c r="F136" s="33"/>
      <c r="G136" s="33"/>
      <c r="H136" s="33"/>
      <c r="I136" s="33"/>
      <c r="J136" s="33"/>
    </row>
    <row r="137" spans="1:10" s="20" customFormat="1" ht="12.75">
      <c r="A137" s="33"/>
      <c r="B137" s="106"/>
      <c r="C137" s="107"/>
      <c r="D137" s="33"/>
      <c r="E137" s="109"/>
      <c r="F137" s="33"/>
      <c r="G137" s="33"/>
      <c r="H137" s="33"/>
      <c r="I137" s="33"/>
      <c r="J137" s="33"/>
    </row>
    <row r="138" spans="1:10" s="20" customFormat="1" ht="12.75">
      <c r="A138" s="33"/>
      <c r="B138" s="106"/>
      <c r="C138" s="107"/>
      <c r="D138" s="33"/>
      <c r="E138" s="109"/>
      <c r="F138" s="33"/>
      <c r="G138" s="33"/>
      <c r="H138" s="33"/>
      <c r="I138" s="33"/>
      <c r="J138" s="33"/>
    </row>
    <row r="139" spans="1:10" s="20" customFormat="1" ht="12.75">
      <c r="A139" s="33"/>
      <c r="B139" s="106"/>
      <c r="C139" s="107"/>
      <c r="D139" s="33"/>
      <c r="E139" s="109"/>
      <c r="F139" s="33"/>
      <c r="G139" s="33"/>
      <c r="H139" s="33"/>
      <c r="I139" s="33"/>
      <c r="J139" s="33"/>
    </row>
    <row r="140" spans="1:10" s="20" customFormat="1" ht="12.75">
      <c r="A140" s="33"/>
      <c r="B140" s="106"/>
      <c r="C140" s="107"/>
      <c r="D140" s="33"/>
      <c r="E140" s="109"/>
      <c r="F140" s="33"/>
      <c r="G140" s="33"/>
      <c r="H140" s="33"/>
      <c r="I140" s="33"/>
      <c r="J140" s="33"/>
    </row>
    <row r="141" spans="1:10" s="20" customFormat="1" ht="12.75">
      <c r="A141" s="33"/>
      <c r="B141" s="106"/>
      <c r="C141" s="107"/>
      <c r="D141" s="33"/>
      <c r="E141" s="109"/>
      <c r="F141" s="33"/>
      <c r="G141" s="33"/>
      <c r="H141" s="33"/>
      <c r="I141" s="33"/>
      <c r="J141" s="33"/>
    </row>
    <row r="142" spans="1:10" s="20" customFormat="1" ht="12.75">
      <c r="A142" s="33"/>
      <c r="B142" s="106"/>
      <c r="C142" s="107"/>
      <c r="D142" s="33"/>
      <c r="E142" s="109"/>
      <c r="F142" s="33"/>
      <c r="G142" s="33"/>
      <c r="H142" s="33"/>
      <c r="I142" s="33"/>
      <c r="J142" s="33"/>
    </row>
    <row r="143" spans="2:29" s="33" customFormat="1" ht="12.75">
      <c r="B143" s="106"/>
      <c r="C143" s="107"/>
      <c r="E143" s="109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3:29" s="33" customFormat="1" ht="12.75">
      <c r="C144" s="107"/>
      <c r="E144" s="109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19" ht="6" customHeight="1">
      <c r="A145" s="150"/>
      <c r="B145" s="150"/>
      <c r="C145" s="150"/>
      <c r="D145" s="150"/>
      <c r="E145" s="150"/>
      <c r="F145" s="150"/>
      <c r="G145" s="150"/>
      <c r="H145" s="150"/>
      <c r="I145" s="150"/>
      <c r="J145" s="150"/>
      <c r="S145" s="10"/>
    </row>
    <row r="146" spans="1:20" ht="12.75">
      <c r="A146" s="8"/>
      <c r="B146" s="8"/>
      <c r="C146" s="9"/>
      <c r="D146" s="8"/>
      <c r="E146" s="8"/>
      <c r="F146" s="8"/>
      <c r="G146" s="8"/>
      <c r="H146" s="8"/>
      <c r="I146" s="8"/>
      <c r="J146" s="8"/>
      <c r="S146" s="10"/>
      <c r="T146" s="10"/>
    </row>
    <row r="147" spans="1:20" ht="12.75">
      <c r="A147" s="8"/>
      <c r="B147" s="8"/>
      <c r="C147" s="9"/>
      <c r="D147" s="8"/>
      <c r="E147" s="8"/>
      <c r="F147" s="8"/>
      <c r="G147" s="8"/>
      <c r="H147" s="8"/>
      <c r="I147" s="8"/>
      <c r="J147" s="8"/>
      <c r="S147" s="10"/>
      <c r="T147" s="10"/>
    </row>
    <row r="148" spans="1:20" ht="12.75">
      <c r="A148" s="8"/>
      <c r="B148" s="8"/>
      <c r="C148" s="9"/>
      <c r="D148" s="8"/>
      <c r="E148" s="8"/>
      <c r="F148" s="8"/>
      <c r="G148" s="8"/>
      <c r="H148" s="8"/>
      <c r="I148" s="8"/>
      <c r="J148" s="8"/>
      <c r="S148" s="10"/>
      <c r="T148" s="10"/>
    </row>
    <row r="149" spans="1:20" ht="12.75">
      <c r="A149" s="8"/>
      <c r="B149" s="8"/>
      <c r="C149" s="9"/>
      <c r="D149" s="8"/>
      <c r="E149" s="8"/>
      <c r="F149" s="8"/>
      <c r="G149" s="8"/>
      <c r="H149" s="8"/>
      <c r="I149" s="8"/>
      <c r="J149" s="8"/>
      <c r="S149" s="10"/>
      <c r="T149" s="10"/>
    </row>
    <row r="150" spans="1:20" ht="12.75">
      <c r="A150" s="8"/>
      <c r="B150" s="8"/>
      <c r="C150" s="9"/>
      <c r="D150" s="8"/>
      <c r="E150" s="8"/>
      <c r="F150" s="8"/>
      <c r="G150" s="8"/>
      <c r="H150" s="8"/>
      <c r="I150" s="8"/>
      <c r="J150" s="8"/>
      <c r="S150" s="10"/>
      <c r="T150" s="10"/>
    </row>
    <row r="151" spans="1:20" ht="12.75">
      <c r="A151" s="8"/>
      <c r="B151" s="8"/>
      <c r="C151" s="9"/>
      <c r="D151" s="8"/>
      <c r="E151" s="8"/>
      <c r="F151" s="8"/>
      <c r="G151" s="8"/>
      <c r="H151" s="8"/>
      <c r="I151" s="8"/>
      <c r="J151" s="8"/>
      <c r="S151" s="10"/>
      <c r="T151" s="10"/>
    </row>
    <row r="152" spans="1:20" ht="12" customHeight="1">
      <c r="A152" s="8"/>
      <c r="B152" s="8"/>
      <c r="C152" s="9"/>
      <c r="D152" s="8"/>
      <c r="E152" s="8"/>
      <c r="F152" s="8"/>
      <c r="G152" s="8"/>
      <c r="H152" s="8"/>
      <c r="I152" s="8"/>
      <c r="J152" s="8"/>
      <c r="S152" s="10"/>
      <c r="T152" s="10"/>
    </row>
    <row r="153" spans="1:20" ht="12.75">
      <c r="A153" s="8"/>
      <c r="B153" s="8"/>
      <c r="C153" s="9"/>
      <c r="D153" s="8"/>
      <c r="E153" s="8"/>
      <c r="F153" s="8"/>
      <c r="G153" s="8"/>
      <c r="H153" s="8"/>
      <c r="I153" s="8"/>
      <c r="J153" s="8"/>
      <c r="S153" s="10"/>
      <c r="T153" s="10"/>
    </row>
    <row r="154" spans="1:20" ht="12.75">
      <c r="A154" s="8"/>
      <c r="B154" s="8"/>
      <c r="C154" s="9"/>
      <c r="D154" s="8"/>
      <c r="E154" s="8"/>
      <c r="F154" s="8"/>
      <c r="G154" s="8"/>
      <c r="H154" s="8"/>
      <c r="I154" s="8"/>
      <c r="J154" s="8"/>
      <c r="S154" s="10"/>
      <c r="T154" s="10"/>
    </row>
    <row r="155" spans="1:20" ht="12.75">
      <c r="A155" s="8"/>
      <c r="B155" s="8"/>
      <c r="C155" s="9"/>
      <c r="D155" s="8"/>
      <c r="E155" s="8"/>
      <c r="F155" s="8"/>
      <c r="G155" s="8"/>
      <c r="H155" s="8"/>
      <c r="I155" s="8"/>
      <c r="J155" s="8"/>
      <c r="S155" s="10"/>
      <c r="T155" s="10"/>
    </row>
    <row r="156" spans="1:20" ht="12.75">
      <c r="A156" s="8"/>
      <c r="B156" s="8"/>
      <c r="C156" s="9"/>
      <c r="D156" s="8"/>
      <c r="E156" s="8"/>
      <c r="F156" s="8"/>
      <c r="G156" s="8"/>
      <c r="H156" s="8"/>
      <c r="I156" s="8"/>
      <c r="J156" s="8"/>
      <c r="S156" s="10"/>
      <c r="T156" s="10"/>
    </row>
    <row r="157" spans="1:20" ht="12.75">
      <c r="A157" s="8"/>
      <c r="B157" s="8"/>
      <c r="C157" s="9"/>
      <c r="D157" s="8"/>
      <c r="E157" s="8"/>
      <c r="F157" s="8"/>
      <c r="G157" s="8"/>
      <c r="H157" s="8"/>
      <c r="I157" s="8"/>
      <c r="J157" s="8"/>
      <c r="S157" s="10"/>
      <c r="T157" s="10"/>
    </row>
    <row r="158" spans="1:20" ht="12.75">
      <c r="A158" s="8"/>
      <c r="B158" s="8"/>
      <c r="C158" s="9"/>
      <c r="D158" s="8"/>
      <c r="E158" s="8"/>
      <c r="F158" s="8"/>
      <c r="G158" s="8"/>
      <c r="H158" s="8"/>
      <c r="I158" s="8"/>
      <c r="J158" s="8"/>
      <c r="S158" s="10"/>
      <c r="T158" s="10"/>
    </row>
    <row r="159" spans="1:20" ht="12.75">
      <c r="A159" s="8"/>
      <c r="B159" s="8"/>
      <c r="C159" s="9"/>
      <c r="D159" s="8"/>
      <c r="E159" s="8"/>
      <c r="F159" s="8"/>
      <c r="G159" s="8"/>
      <c r="H159" s="8"/>
      <c r="I159" s="8"/>
      <c r="J159" s="8"/>
      <c r="S159" s="10"/>
      <c r="T159" s="10"/>
    </row>
    <row r="160" spans="1:20" ht="12.75">
      <c r="A160" s="8"/>
      <c r="B160" s="8"/>
      <c r="C160" s="9"/>
      <c r="D160" s="8"/>
      <c r="E160" s="8"/>
      <c r="F160" s="8"/>
      <c r="G160" s="8"/>
      <c r="H160" s="8"/>
      <c r="I160" s="8"/>
      <c r="J160" s="8"/>
      <c r="S160" s="10"/>
      <c r="T160" s="10"/>
    </row>
    <row r="161" spans="1:20" ht="12.75">
      <c r="A161" s="8"/>
      <c r="B161" s="8"/>
      <c r="C161" s="9"/>
      <c r="D161" s="8"/>
      <c r="E161" s="8"/>
      <c r="F161" s="8"/>
      <c r="G161" s="8"/>
      <c r="H161" s="8"/>
      <c r="I161" s="8"/>
      <c r="J161" s="8"/>
      <c r="S161" s="10"/>
      <c r="T161" s="10"/>
    </row>
    <row r="162" spans="1:20" ht="12.75">
      <c r="A162" s="8"/>
      <c r="B162" s="8"/>
      <c r="C162" s="9"/>
      <c r="D162" s="8"/>
      <c r="E162" s="8"/>
      <c r="F162" s="8"/>
      <c r="G162" s="8"/>
      <c r="H162" s="8"/>
      <c r="I162" s="8"/>
      <c r="J162" s="8"/>
      <c r="S162" s="10"/>
      <c r="T162" s="10"/>
    </row>
    <row r="163" spans="1:20" ht="12.75">
      <c r="A163" s="8"/>
      <c r="B163" s="8"/>
      <c r="C163" s="9"/>
      <c r="D163" s="8"/>
      <c r="E163" s="8"/>
      <c r="F163" s="8"/>
      <c r="G163" s="8"/>
      <c r="H163" s="8"/>
      <c r="I163" s="8"/>
      <c r="J163" s="8"/>
      <c r="S163" s="10"/>
      <c r="T163" s="10"/>
    </row>
    <row r="164" spans="1:20" ht="12.75">
      <c r="A164" s="8"/>
      <c r="B164" s="8"/>
      <c r="C164" s="9"/>
      <c r="D164" s="8"/>
      <c r="E164" s="8"/>
      <c r="F164" s="8"/>
      <c r="G164" s="8"/>
      <c r="H164" s="8"/>
      <c r="I164" s="8"/>
      <c r="J164" s="8"/>
      <c r="S164" s="10"/>
      <c r="T164" s="10"/>
    </row>
    <row r="165" spans="1:20" ht="12.75">
      <c r="A165" s="8"/>
      <c r="B165" s="8"/>
      <c r="C165" s="9"/>
      <c r="D165" s="8"/>
      <c r="E165" s="8"/>
      <c r="F165" s="8"/>
      <c r="G165" s="8"/>
      <c r="H165" s="8"/>
      <c r="I165" s="8"/>
      <c r="J165" s="8"/>
      <c r="S165" s="10"/>
      <c r="T165" s="10"/>
    </row>
    <row r="166" spans="1:19" ht="12.75">
      <c r="A166" s="8"/>
      <c r="B166" s="8"/>
      <c r="C166" s="9"/>
      <c r="D166" s="8"/>
      <c r="E166" s="8"/>
      <c r="F166" s="8"/>
      <c r="G166" s="8"/>
      <c r="H166" s="8"/>
      <c r="I166" s="8"/>
      <c r="J166" s="8"/>
      <c r="S166" s="10"/>
    </row>
    <row r="167" spans="1:20" ht="12.75">
      <c r="A167" s="8"/>
      <c r="B167" s="8"/>
      <c r="C167" s="9"/>
      <c r="D167" s="8"/>
      <c r="E167" s="8"/>
      <c r="F167" s="8"/>
      <c r="G167" s="8"/>
      <c r="H167" s="8"/>
      <c r="I167" s="8"/>
      <c r="J167" s="8"/>
      <c r="S167" s="10"/>
      <c r="T167" s="10"/>
    </row>
    <row r="168" spans="1:19" ht="12.75">
      <c r="A168" s="8"/>
      <c r="B168" s="8"/>
      <c r="C168" s="9"/>
      <c r="D168" s="8"/>
      <c r="E168" s="8"/>
      <c r="F168" s="8"/>
      <c r="G168" s="8"/>
      <c r="H168" s="8"/>
      <c r="I168" s="8"/>
      <c r="J168" s="8"/>
      <c r="S168" s="10"/>
    </row>
    <row r="169" spans="1:10" ht="6" customHeight="1">
      <c r="A169" s="150"/>
      <c r="B169" s="150"/>
      <c r="C169" s="150"/>
      <c r="D169" s="150"/>
      <c r="E169" s="150"/>
      <c r="F169" s="150"/>
      <c r="G169" s="150"/>
      <c r="H169" s="150"/>
      <c r="I169" s="150"/>
      <c r="J169" s="150"/>
    </row>
    <row r="170" spans="1:10" ht="11.25" customHeight="1">
      <c r="A170" s="159" t="s">
        <v>19</v>
      </c>
      <c r="B170" s="159"/>
      <c r="C170" s="159"/>
      <c r="D170" s="159"/>
      <c r="E170" s="159"/>
      <c r="F170" s="159"/>
      <c r="G170" s="159"/>
      <c r="H170" s="159"/>
      <c r="I170" s="159"/>
      <c r="J170" s="159"/>
    </row>
  </sheetData>
  <sheetProtection/>
  <mergeCells count="11">
    <mergeCell ref="A1:J1"/>
    <mergeCell ref="A2:K2"/>
    <mergeCell ref="D3:H3"/>
    <mergeCell ref="A5:J5"/>
    <mergeCell ref="A10:J10"/>
    <mergeCell ref="Q10:T10"/>
    <mergeCell ref="U10:X10"/>
    <mergeCell ref="Y10:AB10"/>
    <mergeCell ref="E11:J11"/>
    <mergeCell ref="A170:J170"/>
    <mergeCell ref="M10:P10"/>
  </mergeCells>
  <printOptions/>
  <pageMargins left="0.41" right="0.46" top="0.31496062992125984" bottom="0.31496062992125984" header="0.2362204724409449" footer="0.1968503937007874"/>
  <pageSetup horizontalDpi="300" verticalDpi="300" orientation="portrait" scale="65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75"/>
  <sheetViews>
    <sheetView zoomScale="75" zoomScaleNormal="75" zoomScalePageLayoutView="0" workbookViewId="0" topLeftCell="A1">
      <selection activeCell="A1" sqref="A1:Q1"/>
    </sheetView>
  </sheetViews>
  <sheetFormatPr defaultColWidth="9.140625" defaultRowHeight="12.75"/>
  <cols>
    <col min="1" max="1" width="4.8515625" style="30" customWidth="1"/>
    <col min="2" max="2" width="5.57421875" style="30" customWidth="1"/>
    <col min="3" max="3" width="15.57421875" style="2" customWidth="1"/>
    <col min="4" max="4" width="24.28125" style="30" customWidth="1"/>
    <col min="5" max="5" width="37.421875" style="30" customWidth="1"/>
    <col min="6" max="16" width="4.140625" style="30" customWidth="1"/>
    <col min="17" max="17" width="6.8515625" style="30" customWidth="1"/>
    <col min="18" max="18" width="8.8515625" style="30" customWidth="1"/>
  </cols>
  <sheetData>
    <row r="1" spans="1:18" ht="26.2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  <c r="O1" s="160"/>
      <c r="P1" s="160"/>
      <c r="Q1" s="160"/>
      <c r="R1"/>
    </row>
    <row r="2" spans="1:18" ht="21">
      <c r="A2" s="162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  <c r="Q2" s="162"/>
      <c r="R2"/>
    </row>
    <row r="3" spans="4:17" ht="15.75">
      <c r="D3" s="168" t="s">
        <v>423</v>
      </c>
      <c r="E3" s="168"/>
      <c r="F3" s="168"/>
      <c r="G3" s="168"/>
      <c r="H3" s="168"/>
      <c r="I3" s="168"/>
      <c r="J3" s="168"/>
      <c r="K3" s="168"/>
      <c r="L3" s="56"/>
      <c r="M3" s="56"/>
      <c r="N3" s="56"/>
      <c r="O3" s="56"/>
      <c r="P3" s="56"/>
      <c r="Q3" s="3" t="s">
        <v>305</v>
      </c>
    </row>
    <row r="4" spans="1:17" ht="12.75">
      <c r="A4" s="4" t="s">
        <v>426</v>
      </c>
      <c r="Q4" s="3" t="s">
        <v>24</v>
      </c>
    </row>
    <row r="5" spans="1:17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</row>
    <row r="6" ht="9" customHeight="1"/>
    <row r="7" spans="1:17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307</v>
      </c>
      <c r="G7" s="5"/>
      <c r="H7" s="5" t="s">
        <v>308</v>
      </c>
      <c r="I7" s="5"/>
      <c r="J7" s="5" t="s">
        <v>309</v>
      </c>
      <c r="K7" s="5"/>
      <c r="L7" s="5" t="s">
        <v>310</v>
      </c>
      <c r="M7" s="5"/>
      <c r="N7" s="5"/>
      <c r="O7" s="5"/>
      <c r="P7" s="5"/>
      <c r="Q7" s="5" t="s">
        <v>311</v>
      </c>
    </row>
    <row r="8" spans="1:26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 t="s">
        <v>312</v>
      </c>
      <c r="Z8" s="14"/>
    </row>
    <row r="9" ht="12" customHeight="1" thickBot="1">
      <c r="Z9" s="14"/>
    </row>
    <row r="10" spans="1:26" ht="15">
      <c r="A10" s="182" t="s">
        <v>313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Z10" s="14"/>
    </row>
    <row r="11" spans="1:26" ht="15">
      <c r="A11" s="7"/>
      <c r="B11" s="167"/>
      <c r="C11" s="161"/>
      <c r="D11" s="161"/>
      <c r="E11" s="161"/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S11" s="28"/>
      <c r="Z11" s="14"/>
    </row>
    <row r="12" spans="1:26" ht="15">
      <c r="A12" s="13" t="s">
        <v>297</v>
      </c>
      <c r="B12" s="14">
        <v>174</v>
      </c>
      <c r="C12" s="15" t="s">
        <v>139</v>
      </c>
      <c r="D12" s="16" t="s">
        <v>140</v>
      </c>
      <c r="E12" s="17" t="s">
        <v>25</v>
      </c>
      <c r="F12" s="27">
        <v>25</v>
      </c>
      <c r="G12" s="27"/>
      <c r="H12" s="27"/>
      <c r="I12" s="27"/>
      <c r="J12" s="27">
        <v>9</v>
      </c>
      <c r="K12" s="2"/>
      <c r="L12" s="27">
        <v>14</v>
      </c>
      <c r="M12" s="27">
        <v>5</v>
      </c>
      <c r="N12" s="27"/>
      <c r="O12" s="27"/>
      <c r="P12" s="27"/>
      <c r="Q12" s="58">
        <f aca="true" t="shared" si="0" ref="Q12:Q40">SUM(F12:P12)</f>
        <v>53</v>
      </c>
      <c r="S12" s="30"/>
      <c r="T12" s="36"/>
      <c r="Z12" s="14"/>
    </row>
    <row r="13" spans="1:26" ht="15">
      <c r="A13" s="13" t="s">
        <v>274</v>
      </c>
      <c r="B13" s="14">
        <v>23</v>
      </c>
      <c r="C13" s="15" t="s">
        <v>71</v>
      </c>
      <c r="D13" s="16" t="s">
        <v>64</v>
      </c>
      <c r="E13" s="17" t="s">
        <v>54</v>
      </c>
      <c r="F13" s="27">
        <v>14</v>
      </c>
      <c r="G13" s="27"/>
      <c r="H13" s="27">
        <v>2</v>
      </c>
      <c r="I13" s="27"/>
      <c r="J13" s="27">
        <v>25</v>
      </c>
      <c r="K13" s="27"/>
      <c r="L13" s="27">
        <v>10</v>
      </c>
      <c r="M13" s="27">
        <v>1</v>
      </c>
      <c r="N13" s="27"/>
      <c r="O13" s="27"/>
      <c r="P13" s="27"/>
      <c r="Q13" s="58">
        <f t="shared" si="0"/>
        <v>52</v>
      </c>
      <c r="S13" s="30"/>
      <c r="T13" s="36"/>
      <c r="Z13" s="14"/>
    </row>
    <row r="14" spans="1:26" s="30" customFormat="1" ht="15">
      <c r="A14" s="13" t="s">
        <v>292</v>
      </c>
      <c r="B14" s="14">
        <v>123</v>
      </c>
      <c r="C14" s="15" t="s">
        <v>127</v>
      </c>
      <c r="D14" s="16" t="s">
        <v>128</v>
      </c>
      <c r="E14" s="17" t="s">
        <v>118</v>
      </c>
      <c r="F14" s="27">
        <v>9</v>
      </c>
      <c r="G14" s="27">
        <v>2</v>
      </c>
      <c r="H14" s="27"/>
      <c r="I14" s="27"/>
      <c r="J14" s="27">
        <v>20</v>
      </c>
      <c r="K14" s="147"/>
      <c r="L14" s="27">
        <v>9</v>
      </c>
      <c r="M14" s="27">
        <v>3</v>
      </c>
      <c r="N14" s="27"/>
      <c r="O14" s="27"/>
      <c r="P14" s="27"/>
      <c r="Q14" s="58">
        <f t="shared" si="0"/>
        <v>43</v>
      </c>
      <c r="T14" s="151"/>
      <c r="Z14" s="14"/>
    </row>
    <row r="15" spans="1:26" s="30" customFormat="1" ht="15">
      <c r="A15" s="13" t="s">
        <v>296</v>
      </c>
      <c r="B15" s="14">
        <v>1</v>
      </c>
      <c r="C15" s="15" t="s">
        <v>94</v>
      </c>
      <c r="D15" s="16" t="s">
        <v>155</v>
      </c>
      <c r="E15" s="17" t="s">
        <v>91</v>
      </c>
      <c r="F15" s="27">
        <v>7</v>
      </c>
      <c r="G15" s="27"/>
      <c r="H15" s="27">
        <v>10</v>
      </c>
      <c r="I15" s="27"/>
      <c r="J15" s="27"/>
      <c r="K15" s="147"/>
      <c r="L15" s="27">
        <v>25</v>
      </c>
      <c r="M15" s="27"/>
      <c r="N15" s="27"/>
      <c r="O15" s="27"/>
      <c r="P15" s="27"/>
      <c r="Q15" s="58">
        <f t="shared" si="0"/>
        <v>42</v>
      </c>
      <c r="T15" s="14"/>
      <c r="Z15" s="14"/>
    </row>
    <row r="16" spans="1:26" s="30" customFormat="1" ht="15">
      <c r="A16" s="13" t="s">
        <v>272</v>
      </c>
      <c r="B16" s="14">
        <v>55</v>
      </c>
      <c r="C16" s="15" t="s">
        <v>131</v>
      </c>
      <c r="D16" s="16" t="s">
        <v>132</v>
      </c>
      <c r="E16" s="17" t="s">
        <v>22</v>
      </c>
      <c r="F16" s="27">
        <v>10</v>
      </c>
      <c r="G16" s="27"/>
      <c r="H16" s="27">
        <v>9</v>
      </c>
      <c r="I16" s="27"/>
      <c r="J16" s="27">
        <v>7</v>
      </c>
      <c r="K16" s="147">
        <v>3</v>
      </c>
      <c r="L16" s="27">
        <v>8</v>
      </c>
      <c r="M16" s="27"/>
      <c r="N16" s="27"/>
      <c r="O16" s="27"/>
      <c r="P16" s="27"/>
      <c r="Q16" s="58">
        <f t="shared" si="0"/>
        <v>37</v>
      </c>
      <c r="T16" s="14"/>
      <c r="Z16" s="14"/>
    </row>
    <row r="17" spans="1:26" s="30" customFormat="1" ht="15">
      <c r="A17" s="13" t="s">
        <v>295</v>
      </c>
      <c r="B17" s="14">
        <v>32</v>
      </c>
      <c r="C17" s="15" t="s">
        <v>171</v>
      </c>
      <c r="D17" s="16" t="s">
        <v>172</v>
      </c>
      <c r="E17" s="17" t="s">
        <v>84</v>
      </c>
      <c r="F17" s="27">
        <v>3</v>
      </c>
      <c r="G17" s="27"/>
      <c r="H17" s="27"/>
      <c r="I17" s="27"/>
      <c r="J17" s="27">
        <v>3</v>
      </c>
      <c r="K17" s="147"/>
      <c r="L17" s="27">
        <v>16</v>
      </c>
      <c r="M17" s="27">
        <v>3</v>
      </c>
      <c r="N17" s="27"/>
      <c r="O17" s="27"/>
      <c r="P17" s="27"/>
      <c r="Q17" s="58">
        <f t="shared" si="0"/>
        <v>25</v>
      </c>
      <c r="S17" s="28"/>
      <c r="T17" s="14"/>
      <c r="Z17" s="14"/>
    </row>
    <row r="18" spans="1:26" s="30" customFormat="1" ht="15">
      <c r="A18" s="13" t="s">
        <v>289</v>
      </c>
      <c r="B18" s="14">
        <v>52</v>
      </c>
      <c r="C18" s="15" t="s">
        <v>169</v>
      </c>
      <c r="D18" s="16" t="s">
        <v>170</v>
      </c>
      <c r="E18" s="17" t="s">
        <v>22</v>
      </c>
      <c r="F18" s="27"/>
      <c r="G18" s="27"/>
      <c r="H18" s="27">
        <v>7</v>
      </c>
      <c r="I18" s="27"/>
      <c r="J18" s="27">
        <v>12</v>
      </c>
      <c r="K18" s="147"/>
      <c r="L18" s="27">
        <v>4</v>
      </c>
      <c r="M18" s="27"/>
      <c r="N18" s="27"/>
      <c r="O18" s="27"/>
      <c r="P18" s="27"/>
      <c r="Q18" s="58">
        <f t="shared" si="0"/>
        <v>23</v>
      </c>
      <c r="S18" s="28"/>
      <c r="T18" s="14"/>
      <c r="Z18" s="14"/>
    </row>
    <row r="19" spans="1:26" s="30" customFormat="1" ht="15">
      <c r="A19" s="13" t="s">
        <v>294</v>
      </c>
      <c r="B19" s="14">
        <v>10</v>
      </c>
      <c r="C19" s="15" t="s">
        <v>197</v>
      </c>
      <c r="D19" s="16" t="s">
        <v>198</v>
      </c>
      <c r="E19" s="17" t="s">
        <v>199</v>
      </c>
      <c r="F19" s="27"/>
      <c r="G19" s="27"/>
      <c r="H19" s="27">
        <v>1</v>
      </c>
      <c r="I19" s="27"/>
      <c r="J19" s="27"/>
      <c r="K19" s="147"/>
      <c r="L19" s="27">
        <v>20</v>
      </c>
      <c r="M19" s="27"/>
      <c r="N19" s="27"/>
      <c r="O19" s="27"/>
      <c r="P19" s="27"/>
      <c r="Q19" s="58">
        <f t="shared" si="0"/>
        <v>21</v>
      </c>
      <c r="S19" s="28"/>
      <c r="T19" s="14"/>
      <c r="Z19" s="14"/>
    </row>
    <row r="20" spans="1:26" s="30" customFormat="1" ht="15">
      <c r="A20" s="13" t="s">
        <v>264</v>
      </c>
      <c r="B20" s="14">
        <v>121</v>
      </c>
      <c r="C20" s="15" t="s">
        <v>129</v>
      </c>
      <c r="D20" s="16" t="s">
        <v>130</v>
      </c>
      <c r="E20" s="17" t="s">
        <v>118</v>
      </c>
      <c r="F20" s="27">
        <v>6</v>
      </c>
      <c r="G20" s="27"/>
      <c r="H20" s="27"/>
      <c r="I20" s="27"/>
      <c r="J20" s="27">
        <v>2</v>
      </c>
      <c r="K20" s="147"/>
      <c r="L20" s="27">
        <v>12</v>
      </c>
      <c r="M20" s="27"/>
      <c r="N20" s="27"/>
      <c r="O20" s="27"/>
      <c r="P20" s="27"/>
      <c r="Q20" s="58">
        <f t="shared" si="0"/>
        <v>20</v>
      </c>
      <c r="S20" s="28"/>
      <c r="T20" s="14"/>
      <c r="Z20" s="14"/>
    </row>
    <row r="21" spans="1:26" s="30" customFormat="1" ht="15">
      <c r="A21" s="13" t="s">
        <v>293</v>
      </c>
      <c r="B21" s="14">
        <v>101</v>
      </c>
      <c r="C21" s="15" t="s">
        <v>124</v>
      </c>
      <c r="D21" s="16" t="s">
        <v>125</v>
      </c>
      <c r="E21" s="17" t="s">
        <v>126</v>
      </c>
      <c r="F21" s="27"/>
      <c r="G21" s="27"/>
      <c r="H21" s="27"/>
      <c r="I21" s="27"/>
      <c r="J21" s="27">
        <v>16</v>
      </c>
      <c r="K21" s="147"/>
      <c r="L21" s="27">
        <v>3</v>
      </c>
      <c r="M21" s="27"/>
      <c r="N21" s="27"/>
      <c r="O21" s="27"/>
      <c r="P21" s="27"/>
      <c r="Q21" s="58">
        <f t="shared" si="0"/>
        <v>19</v>
      </c>
      <c r="S21" s="28"/>
      <c r="T21" s="14"/>
      <c r="Z21" s="14"/>
    </row>
    <row r="22" spans="1:26" s="30" customFormat="1" ht="15">
      <c r="A22" s="13" t="s">
        <v>291</v>
      </c>
      <c r="B22" s="14">
        <v>25</v>
      </c>
      <c r="C22" s="15" t="s">
        <v>73</v>
      </c>
      <c r="D22" s="16" t="s">
        <v>66</v>
      </c>
      <c r="E22" s="17" t="s">
        <v>54</v>
      </c>
      <c r="F22" s="27">
        <v>16</v>
      </c>
      <c r="G22" s="27">
        <v>3</v>
      </c>
      <c r="H22" s="27"/>
      <c r="I22" s="27"/>
      <c r="J22" s="27"/>
      <c r="K22" s="147"/>
      <c r="L22" s="146"/>
      <c r="M22" s="27"/>
      <c r="N22" s="27"/>
      <c r="O22" s="27"/>
      <c r="P22" s="27"/>
      <c r="Q22" s="58">
        <f t="shared" si="0"/>
        <v>19</v>
      </c>
      <c r="S22" s="28"/>
      <c r="T22" s="14"/>
      <c r="Z22" s="14"/>
    </row>
    <row r="23" spans="1:26" s="30" customFormat="1" ht="15">
      <c r="A23" s="13" t="s">
        <v>257</v>
      </c>
      <c r="B23" s="14">
        <v>61</v>
      </c>
      <c r="C23" s="15" t="s">
        <v>207</v>
      </c>
      <c r="D23" s="16" t="s">
        <v>208</v>
      </c>
      <c r="E23" s="17" t="s">
        <v>209</v>
      </c>
      <c r="F23" s="27"/>
      <c r="G23" s="27"/>
      <c r="H23" s="27">
        <v>8</v>
      </c>
      <c r="I23" s="27"/>
      <c r="J23" s="27"/>
      <c r="K23" s="147">
        <v>1</v>
      </c>
      <c r="L23" s="27">
        <v>5</v>
      </c>
      <c r="M23" s="27"/>
      <c r="N23" s="27"/>
      <c r="O23" s="27"/>
      <c r="P23" s="27"/>
      <c r="Q23" s="58">
        <f t="shared" si="0"/>
        <v>14</v>
      </c>
      <c r="S23" s="28"/>
      <c r="T23" s="14"/>
      <c r="Z23" s="14"/>
    </row>
    <row r="24" spans="1:26" s="30" customFormat="1" ht="15">
      <c r="A24" s="13" t="s">
        <v>281</v>
      </c>
      <c r="B24" s="14">
        <v>51</v>
      </c>
      <c r="C24" s="15" t="s">
        <v>133</v>
      </c>
      <c r="D24" s="16" t="s">
        <v>134</v>
      </c>
      <c r="E24" s="17" t="s">
        <v>22</v>
      </c>
      <c r="F24" s="27"/>
      <c r="G24" s="27"/>
      <c r="H24" s="27">
        <v>3</v>
      </c>
      <c r="I24" s="27"/>
      <c r="J24" s="27">
        <v>10</v>
      </c>
      <c r="K24" s="147"/>
      <c r="L24" s="27"/>
      <c r="M24" s="27"/>
      <c r="N24" s="27"/>
      <c r="O24" s="27"/>
      <c r="P24" s="27"/>
      <c r="Q24" s="58">
        <f t="shared" si="0"/>
        <v>13</v>
      </c>
      <c r="S24" s="28"/>
      <c r="T24" s="14"/>
      <c r="Z24" s="14"/>
    </row>
    <row r="25" spans="1:26" s="30" customFormat="1" ht="15">
      <c r="A25" s="13" t="s">
        <v>290</v>
      </c>
      <c r="B25" s="14">
        <v>28</v>
      </c>
      <c r="C25" s="15" t="s">
        <v>76</v>
      </c>
      <c r="D25" s="16" t="s">
        <v>69</v>
      </c>
      <c r="E25" s="17" t="s">
        <v>54</v>
      </c>
      <c r="F25" s="27">
        <v>4</v>
      </c>
      <c r="G25" s="27"/>
      <c r="H25" s="27"/>
      <c r="I25" s="27"/>
      <c r="J25" s="27"/>
      <c r="K25" s="147">
        <v>2</v>
      </c>
      <c r="L25" s="27">
        <v>7</v>
      </c>
      <c r="M25" s="27"/>
      <c r="N25" s="27"/>
      <c r="O25" s="27"/>
      <c r="P25" s="27"/>
      <c r="Q25" s="58">
        <f t="shared" si="0"/>
        <v>13</v>
      </c>
      <c r="S25" s="28"/>
      <c r="Z25" s="14"/>
    </row>
    <row r="26" spans="1:26" s="30" customFormat="1" ht="15">
      <c r="A26" s="13" t="s">
        <v>285</v>
      </c>
      <c r="B26" s="14">
        <v>156</v>
      </c>
      <c r="C26" s="15" t="s">
        <v>147</v>
      </c>
      <c r="D26" s="16" t="s">
        <v>148</v>
      </c>
      <c r="E26" s="17" t="s">
        <v>36</v>
      </c>
      <c r="F26" s="27">
        <v>12</v>
      </c>
      <c r="G26" s="27"/>
      <c r="H26" s="27"/>
      <c r="I26" s="27"/>
      <c r="J26" s="27"/>
      <c r="K26" s="147"/>
      <c r="L26" s="27"/>
      <c r="M26" s="27"/>
      <c r="N26" s="27"/>
      <c r="O26" s="27"/>
      <c r="P26" s="27"/>
      <c r="Q26" s="58">
        <f t="shared" si="0"/>
        <v>12</v>
      </c>
      <c r="S26" s="28"/>
      <c r="Z26" s="14"/>
    </row>
    <row r="27" spans="1:26" s="139" customFormat="1" ht="15">
      <c r="A27" s="13" t="s">
        <v>288</v>
      </c>
      <c r="B27" s="14">
        <v>73</v>
      </c>
      <c r="C27" s="15" t="s">
        <v>151</v>
      </c>
      <c r="D27" s="16" t="s">
        <v>152</v>
      </c>
      <c r="E27" s="17" t="s">
        <v>146</v>
      </c>
      <c r="F27" s="27">
        <v>5</v>
      </c>
      <c r="G27" s="27"/>
      <c r="H27" s="27">
        <v>6</v>
      </c>
      <c r="I27" s="27"/>
      <c r="J27" s="27"/>
      <c r="K27" s="147"/>
      <c r="L27" s="27"/>
      <c r="M27" s="27"/>
      <c r="N27" s="27"/>
      <c r="O27" s="27"/>
      <c r="P27" s="27"/>
      <c r="Q27" s="58">
        <f t="shared" si="0"/>
        <v>11</v>
      </c>
      <c r="S27" s="28"/>
      <c r="Z27" s="14"/>
    </row>
    <row r="28" spans="1:26" s="139" customFormat="1" ht="15">
      <c r="A28" s="13" t="s">
        <v>287</v>
      </c>
      <c r="B28" s="14">
        <v>22</v>
      </c>
      <c r="C28" s="15" t="s">
        <v>55</v>
      </c>
      <c r="D28" s="16" t="s">
        <v>63</v>
      </c>
      <c r="E28" s="17" t="s">
        <v>54</v>
      </c>
      <c r="F28" s="27"/>
      <c r="G28" s="27">
        <v>5</v>
      </c>
      <c r="H28" s="27">
        <v>5</v>
      </c>
      <c r="I28" s="27"/>
      <c r="J28" s="27"/>
      <c r="K28" s="147"/>
      <c r="L28" s="27"/>
      <c r="M28" s="27"/>
      <c r="N28" s="27"/>
      <c r="O28" s="27"/>
      <c r="P28" s="27"/>
      <c r="Q28" s="58">
        <f t="shared" si="0"/>
        <v>10</v>
      </c>
      <c r="S28" s="28"/>
      <c r="Z28" s="14"/>
    </row>
    <row r="29" spans="1:26" s="139" customFormat="1" ht="15">
      <c r="A29" s="13" t="s">
        <v>279</v>
      </c>
      <c r="B29" s="14">
        <v>53</v>
      </c>
      <c r="C29" s="15" t="s">
        <v>44</v>
      </c>
      <c r="D29" s="16" t="s">
        <v>45</v>
      </c>
      <c r="E29" s="17" t="s">
        <v>22</v>
      </c>
      <c r="F29" s="27"/>
      <c r="G29" s="27"/>
      <c r="H29" s="27"/>
      <c r="I29" s="27"/>
      <c r="J29" s="27">
        <v>4</v>
      </c>
      <c r="K29" s="147"/>
      <c r="L29" s="27">
        <v>6</v>
      </c>
      <c r="M29" s="27"/>
      <c r="N29" s="27"/>
      <c r="O29" s="27"/>
      <c r="P29" s="27"/>
      <c r="Q29" s="58">
        <f t="shared" si="0"/>
        <v>10</v>
      </c>
      <c r="S29" s="28"/>
      <c r="Z29" s="14"/>
    </row>
    <row r="30" spans="1:26" s="139" customFormat="1" ht="15">
      <c r="A30" s="13" t="s">
        <v>286</v>
      </c>
      <c r="B30" s="14">
        <v>14</v>
      </c>
      <c r="C30" s="15" t="s">
        <v>47</v>
      </c>
      <c r="D30" s="16" t="s">
        <v>48</v>
      </c>
      <c r="E30" s="17" t="s">
        <v>39</v>
      </c>
      <c r="F30" s="27"/>
      <c r="G30" s="27"/>
      <c r="H30" s="27"/>
      <c r="I30" s="27"/>
      <c r="J30" s="27">
        <v>8</v>
      </c>
      <c r="K30" s="147"/>
      <c r="L30" s="154"/>
      <c r="M30" s="27"/>
      <c r="N30" s="27"/>
      <c r="O30" s="27"/>
      <c r="P30" s="27"/>
      <c r="Q30" s="58">
        <f t="shared" si="0"/>
        <v>8</v>
      </c>
      <c r="S30" s="28"/>
      <c r="Z30" s="14"/>
    </row>
    <row r="31" spans="1:26" s="139" customFormat="1" ht="15">
      <c r="A31" s="13" t="s">
        <v>270</v>
      </c>
      <c r="B31" s="14">
        <v>44</v>
      </c>
      <c r="C31" s="15" t="s">
        <v>114</v>
      </c>
      <c r="D31" s="16" t="s">
        <v>115</v>
      </c>
      <c r="E31" s="17" t="s">
        <v>26</v>
      </c>
      <c r="F31" s="27">
        <v>8</v>
      </c>
      <c r="G31" s="27"/>
      <c r="H31" s="27"/>
      <c r="I31" s="27"/>
      <c r="J31" s="27"/>
      <c r="K31" s="147"/>
      <c r="L31" s="27"/>
      <c r="M31" s="27"/>
      <c r="N31" s="27"/>
      <c r="O31" s="27"/>
      <c r="P31" s="27"/>
      <c r="Q31" s="58">
        <f t="shared" si="0"/>
        <v>8</v>
      </c>
      <c r="S31" s="28"/>
      <c r="Z31" s="14"/>
    </row>
    <row r="32" spans="1:26" s="139" customFormat="1" ht="15">
      <c r="A32" s="13" t="s">
        <v>283</v>
      </c>
      <c r="B32" s="14">
        <v>131</v>
      </c>
      <c r="C32" s="15" t="s">
        <v>178</v>
      </c>
      <c r="D32" s="16" t="s">
        <v>179</v>
      </c>
      <c r="E32" s="17" t="s">
        <v>141</v>
      </c>
      <c r="F32" s="27"/>
      <c r="G32" s="27"/>
      <c r="H32" s="27"/>
      <c r="I32" s="27"/>
      <c r="J32" s="27">
        <v>6</v>
      </c>
      <c r="K32" s="147"/>
      <c r="L32" s="27"/>
      <c r="M32" s="27"/>
      <c r="N32" s="27"/>
      <c r="O32" s="27"/>
      <c r="P32" s="27"/>
      <c r="Q32" s="58">
        <f t="shared" si="0"/>
        <v>6</v>
      </c>
      <c r="S32" s="28"/>
      <c r="Z32" s="14"/>
    </row>
    <row r="33" spans="1:26" s="116" customFormat="1" ht="15">
      <c r="A33" s="13" t="s">
        <v>247</v>
      </c>
      <c r="B33" s="14">
        <v>43</v>
      </c>
      <c r="C33" s="15" t="s">
        <v>160</v>
      </c>
      <c r="D33" s="16" t="s">
        <v>161</v>
      </c>
      <c r="E33" s="17" t="s">
        <v>26</v>
      </c>
      <c r="F33" s="27"/>
      <c r="G33" s="27"/>
      <c r="H33" s="27"/>
      <c r="I33" s="27"/>
      <c r="J33" s="27">
        <v>5</v>
      </c>
      <c r="K33" s="147"/>
      <c r="L33" s="27"/>
      <c r="M33" s="27"/>
      <c r="N33" s="27"/>
      <c r="O33" s="27"/>
      <c r="P33" s="27"/>
      <c r="Q33" s="58">
        <f t="shared" si="0"/>
        <v>5</v>
      </c>
      <c r="S33" s="28"/>
      <c r="Z33" s="14"/>
    </row>
    <row r="34" spans="1:26" s="116" customFormat="1" ht="15">
      <c r="A34" s="13" t="s">
        <v>284</v>
      </c>
      <c r="B34" s="14">
        <v>13</v>
      </c>
      <c r="C34" s="15" t="s">
        <v>49</v>
      </c>
      <c r="D34" s="16" t="s">
        <v>78</v>
      </c>
      <c r="E34" s="17" t="s">
        <v>39</v>
      </c>
      <c r="F34" s="27"/>
      <c r="G34" s="27"/>
      <c r="H34" s="27"/>
      <c r="I34" s="27"/>
      <c r="J34" s="27"/>
      <c r="K34" s="147"/>
      <c r="L34" s="27">
        <v>2</v>
      </c>
      <c r="M34" s="27">
        <v>1</v>
      </c>
      <c r="N34" s="27"/>
      <c r="O34" s="27"/>
      <c r="P34" s="27"/>
      <c r="Q34" s="58">
        <f t="shared" si="0"/>
        <v>3</v>
      </c>
      <c r="S34" s="28"/>
      <c r="Z34" s="14"/>
    </row>
    <row r="35" spans="1:26" s="116" customFormat="1" ht="15">
      <c r="A35" s="13" t="s">
        <v>282</v>
      </c>
      <c r="B35" s="14">
        <v>46</v>
      </c>
      <c r="C35" s="15" t="s">
        <v>85</v>
      </c>
      <c r="D35" s="16" t="s">
        <v>86</v>
      </c>
      <c r="E35" s="17" t="s">
        <v>26</v>
      </c>
      <c r="F35" s="27"/>
      <c r="G35" s="27"/>
      <c r="H35" s="27"/>
      <c r="I35" s="27"/>
      <c r="J35" s="27"/>
      <c r="K35" s="147"/>
      <c r="L35" s="27"/>
      <c r="M35" s="27">
        <v>3</v>
      </c>
      <c r="N35" s="27"/>
      <c r="O35" s="27"/>
      <c r="P35" s="27"/>
      <c r="Q35" s="58">
        <f t="shared" si="0"/>
        <v>3</v>
      </c>
      <c r="S35" s="28"/>
      <c r="Z35" s="14"/>
    </row>
    <row r="36" spans="1:26" s="116" customFormat="1" ht="15">
      <c r="A36" s="13" t="s">
        <v>280</v>
      </c>
      <c r="B36" s="14">
        <v>154</v>
      </c>
      <c r="C36" s="15" t="s">
        <v>121</v>
      </c>
      <c r="D36" s="16" t="s">
        <v>143</v>
      </c>
      <c r="E36" s="17" t="s">
        <v>36</v>
      </c>
      <c r="F36" s="27">
        <v>2</v>
      </c>
      <c r="G36" s="27"/>
      <c r="H36" s="27"/>
      <c r="I36" s="27"/>
      <c r="J36" s="27"/>
      <c r="K36" s="147"/>
      <c r="L36" s="27"/>
      <c r="M36" s="27"/>
      <c r="N36" s="27"/>
      <c r="O36" s="27"/>
      <c r="P36" s="27"/>
      <c r="Q36" s="58">
        <f t="shared" si="0"/>
        <v>2</v>
      </c>
      <c r="S36" s="28"/>
      <c r="Z36" s="14"/>
    </row>
    <row r="37" spans="1:26" s="116" customFormat="1" ht="15">
      <c r="A37" s="13" t="s">
        <v>276</v>
      </c>
      <c r="B37" s="14">
        <v>54</v>
      </c>
      <c r="C37" s="15" t="s">
        <v>101</v>
      </c>
      <c r="D37" s="16" t="s">
        <v>102</v>
      </c>
      <c r="E37" s="17" t="s">
        <v>22</v>
      </c>
      <c r="F37" s="27"/>
      <c r="G37" s="27"/>
      <c r="H37" s="27"/>
      <c r="I37" s="27"/>
      <c r="J37" s="27"/>
      <c r="K37" s="147"/>
      <c r="L37" s="27"/>
      <c r="M37" s="27">
        <v>2</v>
      </c>
      <c r="N37" s="27"/>
      <c r="O37" s="27"/>
      <c r="P37" s="27"/>
      <c r="Q37" s="58">
        <f t="shared" si="0"/>
        <v>2</v>
      </c>
      <c r="S37" s="28"/>
      <c r="Z37" s="14"/>
    </row>
    <row r="38" spans="1:19" s="151" customFormat="1" ht="15">
      <c r="A38" s="13" t="s">
        <v>278</v>
      </c>
      <c r="B38" s="14">
        <v>71</v>
      </c>
      <c r="C38" s="15" t="s">
        <v>156</v>
      </c>
      <c r="D38" s="16" t="s">
        <v>157</v>
      </c>
      <c r="E38" s="17" t="s">
        <v>146</v>
      </c>
      <c r="F38" s="27">
        <v>1</v>
      </c>
      <c r="G38" s="27"/>
      <c r="H38" s="27"/>
      <c r="I38" s="27"/>
      <c r="J38" s="27"/>
      <c r="K38" s="147"/>
      <c r="L38" s="27">
        <v>1</v>
      </c>
      <c r="M38" s="27"/>
      <c r="N38" s="27"/>
      <c r="O38" s="27"/>
      <c r="P38" s="27"/>
      <c r="Q38" s="58">
        <f t="shared" si="0"/>
        <v>2</v>
      </c>
      <c r="S38" s="28"/>
    </row>
    <row r="39" spans="1:19" s="151" customFormat="1" ht="15">
      <c r="A39" s="13" t="s">
        <v>277</v>
      </c>
      <c r="B39" s="14">
        <v>21</v>
      </c>
      <c r="C39" s="15" t="s">
        <v>211</v>
      </c>
      <c r="D39" s="16" t="s">
        <v>212</v>
      </c>
      <c r="E39" s="17" t="s">
        <v>213</v>
      </c>
      <c r="F39" s="27"/>
      <c r="G39" s="27"/>
      <c r="H39" s="27"/>
      <c r="I39" s="27"/>
      <c r="J39" s="27">
        <v>1</v>
      </c>
      <c r="K39" s="147"/>
      <c r="L39" s="27"/>
      <c r="M39" s="27"/>
      <c r="N39" s="27"/>
      <c r="O39" s="27"/>
      <c r="P39" s="27"/>
      <c r="Q39" s="58">
        <f t="shared" si="0"/>
        <v>1</v>
      </c>
      <c r="S39" s="28"/>
    </row>
    <row r="40" spans="1:19" s="151" customFormat="1" ht="15">
      <c r="A40" s="13" t="s">
        <v>275</v>
      </c>
      <c r="B40" s="14">
        <v>26</v>
      </c>
      <c r="C40" s="15" t="s">
        <v>74</v>
      </c>
      <c r="D40" s="16" t="s">
        <v>67</v>
      </c>
      <c r="E40" s="17" t="s">
        <v>54</v>
      </c>
      <c r="F40" s="27"/>
      <c r="G40" s="27">
        <v>1</v>
      </c>
      <c r="H40" s="27"/>
      <c r="I40" s="27"/>
      <c r="J40" s="27"/>
      <c r="K40" s="147"/>
      <c r="L40" s="27"/>
      <c r="M40" s="27"/>
      <c r="N40" s="27"/>
      <c r="O40" s="27"/>
      <c r="P40" s="27"/>
      <c r="Q40" s="58">
        <f t="shared" si="0"/>
        <v>1</v>
      </c>
      <c r="S40" s="28"/>
    </row>
    <row r="41" spans="1:17" s="30" customFormat="1" ht="15">
      <c r="A41" s="31"/>
      <c r="B41" s="31"/>
      <c r="C41" s="7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</row>
    <row r="42" ht="9.75" customHeight="1" thickBot="1"/>
    <row r="43" spans="1:17" ht="15">
      <c r="A43" s="182" t="s">
        <v>314</v>
      </c>
      <c r="B43" s="182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2"/>
      <c r="O43" s="182"/>
      <c r="P43" s="182"/>
      <c r="Q43" s="182"/>
    </row>
    <row r="44" spans="1:20" ht="15">
      <c r="A44" s="59"/>
      <c r="B44" s="183"/>
      <c r="C44" s="184"/>
      <c r="D44" s="184"/>
      <c r="E44" s="184"/>
      <c r="F44" s="60" t="s">
        <v>297</v>
      </c>
      <c r="G44" s="60" t="s">
        <v>274</v>
      </c>
      <c r="H44" s="60" t="s">
        <v>292</v>
      </c>
      <c r="I44" s="60" t="s">
        <v>296</v>
      </c>
      <c r="J44" s="60" t="s">
        <v>272</v>
      </c>
      <c r="K44" s="60" t="s">
        <v>295</v>
      </c>
      <c r="L44" s="60" t="s">
        <v>289</v>
      </c>
      <c r="M44" s="60" t="s">
        <v>294</v>
      </c>
      <c r="N44" s="60" t="s">
        <v>264</v>
      </c>
      <c r="O44" s="60" t="s">
        <v>293</v>
      </c>
      <c r="P44" s="60" t="s">
        <v>291</v>
      </c>
      <c r="Q44" s="61"/>
      <c r="T44" s="14"/>
    </row>
    <row r="45" spans="1:20" ht="15">
      <c r="A45" s="62" t="s">
        <v>297</v>
      </c>
      <c r="B45" s="14">
        <v>10</v>
      </c>
      <c r="C45" s="15" t="s">
        <v>197</v>
      </c>
      <c r="D45" s="16" t="s">
        <v>198</v>
      </c>
      <c r="E45" s="17" t="s">
        <v>199</v>
      </c>
      <c r="F45" s="27">
        <v>5</v>
      </c>
      <c r="G45" s="27">
        <v>5</v>
      </c>
      <c r="H45" s="27">
        <v>3</v>
      </c>
      <c r="I45" s="27">
        <v>1</v>
      </c>
      <c r="J45" s="27">
        <v>3</v>
      </c>
      <c r="K45" s="27">
        <v>3</v>
      </c>
      <c r="L45" s="27"/>
      <c r="M45" s="27"/>
      <c r="N45" s="27">
        <v>3</v>
      </c>
      <c r="O45" s="27">
        <v>3</v>
      </c>
      <c r="P45" s="27">
        <v>3</v>
      </c>
      <c r="Q45" s="58">
        <f aca="true" t="shared" si="1" ref="Q45:Q62">SUM(F45:P45)</f>
        <v>29</v>
      </c>
      <c r="T45" s="14"/>
    </row>
    <row r="46" spans="1:20" ht="15">
      <c r="A46" s="62" t="s">
        <v>274</v>
      </c>
      <c r="B46" s="14">
        <v>156</v>
      </c>
      <c r="C46" s="15" t="s">
        <v>147</v>
      </c>
      <c r="D46" s="16" t="s">
        <v>148</v>
      </c>
      <c r="E46" s="17" t="s">
        <v>36</v>
      </c>
      <c r="F46" s="27"/>
      <c r="G46" s="27">
        <v>3</v>
      </c>
      <c r="H46" s="27">
        <v>5</v>
      </c>
      <c r="I46" s="27"/>
      <c r="J46" s="27">
        <v>5</v>
      </c>
      <c r="K46" s="27">
        <v>5</v>
      </c>
      <c r="L46" s="27"/>
      <c r="M46" s="27"/>
      <c r="N46" s="27"/>
      <c r="O46" s="27"/>
      <c r="P46" s="27">
        <v>1</v>
      </c>
      <c r="Q46" s="58">
        <f t="shared" si="1"/>
        <v>19</v>
      </c>
      <c r="T46" s="14"/>
    </row>
    <row r="47" spans="1:20" ht="15">
      <c r="A47" s="62" t="s">
        <v>292</v>
      </c>
      <c r="B47" s="14">
        <v>54</v>
      </c>
      <c r="C47" s="15" t="s">
        <v>101</v>
      </c>
      <c r="D47" s="16" t="s">
        <v>102</v>
      </c>
      <c r="E47" s="17" t="s">
        <v>22</v>
      </c>
      <c r="F47" s="27"/>
      <c r="G47" s="27"/>
      <c r="H47" s="27"/>
      <c r="I47" s="27"/>
      <c r="J47" s="27"/>
      <c r="K47" s="27"/>
      <c r="L47" s="27"/>
      <c r="M47" s="27">
        <v>5</v>
      </c>
      <c r="N47" s="27">
        <v>5</v>
      </c>
      <c r="O47" s="27"/>
      <c r="P47" s="27"/>
      <c r="Q47" s="58">
        <f t="shared" si="1"/>
        <v>10</v>
      </c>
      <c r="T47" s="14"/>
    </row>
    <row r="48" spans="1:20" ht="15">
      <c r="A48" s="62" t="s">
        <v>296</v>
      </c>
      <c r="B48" s="14">
        <v>101</v>
      </c>
      <c r="C48" s="15" t="s">
        <v>124</v>
      </c>
      <c r="D48" s="16" t="s">
        <v>125</v>
      </c>
      <c r="E48" s="17" t="s">
        <v>126</v>
      </c>
      <c r="F48" s="27"/>
      <c r="G48" s="27"/>
      <c r="H48" s="27">
        <v>2</v>
      </c>
      <c r="I48" s="27"/>
      <c r="J48" s="27">
        <v>2</v>
      </c>
      <c r="K48" s="27">
        <v>1</v>
      </c>
      <c r="L48" s="27">
        <v>5</v>
      </c>
      <c r="M48" s="27"/>
      <c r="N48" s="27"/>
      <c r="O48" s="27"/>
      <c r="P48" s="27"/>
      <c r="Q48" s="58">
        <f t="shared" si="1"/>
        <v>10</v>
      </c>
      <c r="T48" s="14"/>
    </row>
    <row r="49" spans="1:20" ht="15">
      <c r="A49" s="62" t="s">
        <v>272</v>
      </c>
      <c r="B49" s="14">
        <v>28</v>
      </c>
      <c r="C49" s="15" t="s">
        <v>76</v>
      </c>
      <c r="D49" s="16" t="s">
        <v>69</v>
      </c>
      <c r="E49" s="17" t="s">
        <v>54</v>
      </c>
      <c r="F49" s="27"/>
      <c r="G49" s="27"/>
      <c r="H49" s="27"/>
      <c r="I49" s="27">
        <v>5</v>
      </c>
      <c r="J49" s="27"/>
      <c r="K49" s="27"/>
      <c r="L49" s="27"/>
      <c r="M49" s="27"/>
      <c r="N49" s="27">
        <v>2</v>
      </c>
      <c r="O49" s="27">
        <v>2</v>
      </c>
      <c r="P49" s="27"/>
      <c r="Q49" s="58">
        <f t="shared" si="1"/>
        <v>9</v>
      </c>
      <c r="T49" s="14"/>
    </row>
    <row r="50" spans="1:20" ht="15">
      <c r="A50" s="62" t="s">
        <v>295</v>
      </c>
      <c r="B50" s="14">
        <v>1</v>
      </c>
      <c r="C50" s="15" t="s">
        <v>94</v>
      </c>
      <c r="D50" s="16" t="s">
        <v>155</v>
      </c>
      <c r="E50" s="17" t="s">
        <v>91</v>
      </c>
      <c r="F50" s="27"/>
      <c r="G50" s="27"/>
      <c r="H50" s="27">
        <v>1</v>
      </c>
      <c r="I50" s="27"/>
      <c r="J50" s="27"/>
      <c r="K50" s="27"/>
      <c r="L50" s="27"/>
      <c r="M50" s="27"/>
      <c r="N50" s="27">
        <v>1</v>
      </c>
      <c r="O50" s="27"/>
      <c r="P50" s="27">
        <v>5</v>
      </c>
      <c r="Q50" s="58">
        <f t="shared" si="1"/>
        <v>7</v>
      </c>
      <c r="T50" s="14"/>
    </row>
    <row r="51" spans="1:20" ht="15">
      <c r="A51" s="62" t="s">
        <v>289</v>
      </c>
      <c r="B51" s="14">
        <v>53</v>
      </c>
      <c r="C51" s="15" t="s">
        <v>44</v>
      </c>
      <c r="D51" s="16" t="s">
        <v>45</v>
      </c>
      <c r="E51" s="17" t="s">
        <v>22</v>
      </c>
      <c r="F51" s="27">
        <v>3</v>
      </c>
      <c r="G51" s="27">
        <v>1</v>
      </c>
      <c r="H51" s="27"/>
      <c r="I51" s="27">
        <v>2</v>
      </c>
      <c r="J51" s="27"/>
      <c r="K51" s="27"/>
      <c r="L51" s="27"/>
      <c r="M51" s="27"/>
      <c r="N51" s="27"/>
      <c r="O51" s="27"/>
      <c r="P51" s="27"/>
      <c r="Q51" s="58">
        <f t="shared" si="1"/>
        <v>6</v>
      </c>
      <c r="T51" s="14"/>
    </row>
    <row r="52" spans="1:20" ht="15">
      <c r="A52" s="62" t="s">
        <v>294</v>
      </c>
      <c r="B52" s="14">
        <v>25</v>
      </c>
      <c r="C52" s="15" t="s">
        <v>73</v>
      </c>
      <c r="D52" s="16" t="s">
        <v>66</v>
      </c>
      <c r="E52" s="17" t="s">
        <v>54</v>
      </c>
      <c r="F52" s="27"/>
      <c r="G52" s="27"/>
      <c r="H52" s="27"/>
      <c r="I52" s="27"/>
      <c r="J52" s="27"/>
      <c r="K52" s="27"/>
      <c r="L52" s="27"/>
      <c r="M52" s="27"/>
      <c r="N52" s="27"/>
      <c r="O52" s="27">
        <v>5</v>
      </c>
      <c r="P52" s="27"/>
      <c r="Q52" s="58">
        <f t="shared" si="1"/>
        <v>5</v>
      </c>
      <c r="T52" s="14"/>
    </row>
    <row r="53" spans="1:20" ht="15">
      <c r="A53" s="62" t="s">
        <v>264</v>
      </c>
      <c r="B53" s="14">
        <v>23</v>
      </c>
      <c r="C53" s="15" t="s">
        <v>71</v>
      </c>
      <c r="D53" s="16" t="s">
        <v>64</v>
      </c>
      <c r="E53" s="17" t="s">
        <v>54</v>
      </c>
      <c r="F53" s="27"/>
      <c r="G53" s="27"/>
      <c r="H53" s="27"/>
      <c r="I53" s="27"/>
      <c r="J53" s="27">
        <v>1</v>
      </c>
      <c r="K53" s="27">
        <v>2</v>
      </c>
      <c r="L53" s="27">
        <v>2</v>
      </c>
      <c r="M53" s="27"/>
      <c r="N53" s="27"/>
      <c r="O53" s="27"/>
      <c r="P53" s="27"/>
      <c r="Q53" s="58">
        <f t="shared" si="1"/>
        <v>5</v>
      </c>
      <c r="T53" s="14"/>
    </row>
    <row r="54" spans="1:20" ht="15">
      <c r="A54" s="62" t="s">
        <v>293</v>
      </c>
      <c r="B54" s="14">
        <v>52</v>
      </c>
      <c r="C54" s="15" t="s">
        <v>169</v>
      </c>
      <c r="D54" s="16" t="s">
        <v>170</v>
      </c>
      <c r="E54" s="17" t="s">
        <v>22</v>
      </c>
      <c r="F54" s="27"/>
      <c r="G54" s="27"/>
      <c r="H54" s="27"/>
      <c r="I54" s="27"/>
      <c r="J54" s="27"/>
      <c r="K54" s="27"/>
      <c r="L54" s="27">
        <v>3</v>
      </c>
      <c r="M54" s="27"/>
      <c r="N54" s="27"/>
      <c r="O54" s="27"/>
      <c r="P54" s="27"/>
      <c r="Q54" s="58">
        <f t="shared" si="1"/>
        <v>3</v>
      </c>
      <c r="R54" s="139"/>
      <c r="T54" s="14"/>
    </row>
    <row r="55" spans="1:20" ht="15">
      <c r="A55" s="62" t="s">
        <v>291</v>
      </c>
      <c r="B55" s="14">
        <v>55</v>
      </c>
      <c r="C55" s="15" t="s">
        <v>131</v>
      </c>
      <c r="D55" s="16" t="s">
        <v>132</v>
      </c>
      <c r="E55" s="17" t="s">
        <v>22</v>
      </c>
      <c r="F55" s="27"/>
      <c r="G55" s="27"/>
      <c r="H55" s="27"/>
      <c r="I55" s="27">
        <v>3</v>
      </c>
      <c r="J55" s="27"/>
      <c r="K55" s="27"/>
      <c r="L55" s="27"/>
      <c r="M55" s="27"/>
      <c r="N55" s="27"/>
      <c r="O55" s="27"/>
      <c r="P55" s="27"/>
      <c r="Q55" s="58">
        <f t="shared" si="1"/>
        <v>3</v>
      </c>
      <c r="R55" s="139"/>
      <c r="T55" s="14"/>
    </row>
    <row r="56" spans="1:20" ht="15">
      <c r="A56" s="62" t="s">
        <v>257</v>
      </c>
      <c r="B56" s="14">
        <v>46</v>
      </c>
      <c r="C56" s="15" t="s">
        <v>85</v>
      </c>
      <c r="D56" s="16" t="s">
        <v>86</v>
      </c>
      <c r="E56" s="17" t="s">
        <v>26</v>
      </c>
      <c r="F56" s="27"/>
      <c r="G56" s="27"/>
      <c r="H56" s="27"/>
      <c r="I56" s="27"/>
      <c r="J56" s="27"/>
      <c r="K56" s="27"/>
      <c r="L56" s="27"/>
      <c r="M56" s="27">
        <v>3</v>
      </c>
      <c r="N56" s="27"/>
      <c r="O56" s="27"/>
      <c r="P56" s="27"/>
      <c r="Q56" s="58">
        <f t="shared" si="1"/>
        <v>3</v>
      </c>
      <c r="R56" s="151"/>
      <c r="T56" s="14"/>
    </row>
    <row r="57" spans="1:20" ht="15">
      <c r="A57" s="62" t="s">
        <v>281</v>
      </c>
      <c r="B57" s="14">
        <v>22</v>
      </c>
      <c r="C57" s="15" t="s">
        <v>55</v>
      </c>
      <c r="D57" s="16" t="s">
        <v>63</v>
      </c>
      <c r="E57" s="17" t="s">
        <v>54</v>
      </c>
      <c r="F57" s="27">
        <v>2</v>
      </c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58">
        <f t="shared" si="1"/>
        <v>2</v>
      </c>
      <c r="R57" s="151"/>
      <c r="T57" s="14"/>
    </row>
    <row r="58" spans="1:20" ht="15">
      <c r="A58" s="62" t="s">
        <v>290</v>
      </c>
      <c r="B58" s="14">
        <v>32</v>
      </c>
      <c r="C58" s="15" t="s">
        <v>171</v>
      </c>
      <c r="D58" s="16" t="s">
        <v>172</v>
      </c>
      <c r="E58" s="17" t="s">
        <v>84</v>
      </c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>
        <v>2</v>
      </c>
      <c r="Q58" s="58">
        <f t="shared" si="1"/>
        <v>2</v>
      </c>
      <c r="R58" s="151"/>
      <c r="T58" s="14"/>
    </row>
    <row r="59" spans="1:18" ht="15">
      <c r="A59" s="62" t="s">
        <v>285</v>
      </c>
      <c r="B59" s="14">
        <v>13</v>
      </c>
      <c r="C59" s="15" t="s">
        <v>49</v>
      </c>
      <c r="D59" s="16" t="s">
        <v>78</v>
      </c>
      <c r="E59" s="17" t="s">
        <v>39</v>
      </c>
      <c r="F59" s="27"/>
      <c r="G59" s="27"/>
      <c r="H59" s="27"/>
      <c r="I59" s="27"/>
      <c r="J59" s="27"/>
      <c r="K59" s="27"/>
      <c r="L59" s="27"/>
      <c r="M59" s="27">
        <v>2</v>
      </c>
      <c r="N59" s="27"/>
      <c r="O59" s="27"/>
      <c r="P59" s="27"/>
      <c r="Q59" s="58">
        <f t="shared" si="1"/>
        <v>2</v>
      </c>
      <c r="R59" s="151"/>
    </row>
    <row r="60" spans="1:18" ht="15">
      <c r="A60" s="62" t="s">
        <v>288</v>
      </c>
      <c r="B60" s="14">
        <v>51</v>
      </c>
      <c r="C60" s="15" t="s">
        <v>133</v>
      </c>
      <c r="D60" s="16" t="s">
        <v>134</v>
      </c>
      <c r="E60" s="17" t="s">
        <v>22</v>
      </c>
      <c r="F60" s="27"/>
      <c r="G60" s="27"/>
      <c r="H60" s="27"/>
      <c r="I60" s="27"/>
      <c r="J60" s="27"/>
      <c r="K60" s="27"/>
      <c r="L60" s="27"/>
      <c r="M60" s="27"/>
      <c r="N60" s="27"/>
      <c r="O60" s="27">
        <v>1</v>
      </c>
      <c r="P60" s="27"/>
      <c r="Q60" s="58">
        <f t="shared" si="1"/>
        <v>1</v>
      </c>
      <c r="R60" s="151"/>
    </row>
    <row r="61" spans="1:18" ht="15">
      <c r="A61" s="62" t="s">
        <v>287</v>
      </c>
      <c r="B61" s="14">
        <v>14</v>
      </c>
      <c r="C61" s="15" t="s">
        <v>47</v>
      </c>
      <c r="D61" s="16" t="s">
        <v>48</v>
      </c>
      <c r="E61" s="17" t="s">
        <v>39</v>
      </c>
      <c r="F61" s="27">
        <v>1</v>
      </c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58">
        <f t="shared" si="1"/>
        <v>1</v>
      </c>
      <c r="R61" s="151"/>
    </row>
    <row r="62" spans="1:17" ht="15">
      <c r="A62" s="62" t="s">
        <v>279</v>
      </c>
      <c r="B62" s="14">
        <v>26</v>
      </c>
      <c r="C62" s="15" t="s">
        <v>74</v>
      </c>
      <c r="D62" s="16" t="s">
        <v>67</v>
      </c>
      <c r="E62" s="17" t="s">
        <v>54</v>
      </c>
      <c r="F62" s="27"/>
      <c r="G62" s="27"/>
      <c r="H62" s="27"/>
      <c r="I62" s="27"/>
      <c r="J62" s="27"/>
      <c r="K62" s="27"/>
      <c r="L62" s="27"/>
      <c r="M62" s="27">
        <v>1</v>
      </c>
      <c r="N62" s="27"/>
      <c r="O62" s="27"/>
      <c r="P62" s="27"/>
      <c r="Q62" s="58">
        <f t="shared" si="1"/>
        <v>1</v>
      </c>
    </row>
    <row r="63" spans="1:17" ht="15">
      <c r="A63" s="63"/>
      <c r="B63" s="63"/>
      <c r="C63" s="59"/>
      <c r="D63" s="63"/>
      <c r="E63" s="63"/>
      <c r="F63" s="63"/>
      <c r="G63" s="63"/>
      <c r="H63" s="63"/>
      <c r="I63" s="63"/>
      <c r="J63" s="63"/>
      <c r="K63" s="63"/>
      <c r="L63" s="63"/>
      <c r="M63" s="63"/>
      <c r="N63" s="63"/>
      <c r="O63" s="63"/>
      <c r="P63" s="63"/>
      <c r="Q63" s="63"/>
    </row>
    <row r="64" spans="1:18" ht="12.75">
      <c r="A64" s="151"/>
      <c r="B64" s="151"/>
      <c r="D64" s="151"/>
      <c r="E64" s="151"/>
      <c r="F64" s="151"/>
      <c r="G64" s="151"/>
      <c r="H64" s="151"/>
      <c r="I64" s="151"/>
      <c r="J64" s="151"/>
      <c r="K64" s="151"/>
      <c r="L64" s="151"/>
      <c r="M64" s="151"/>
      <c r="N64" s="151"/>
      <c r="O64" s="151"/>
      <c r="P64" s="151"/>
      <c r="Q64" s="151"/>
      <c r="R64" s="151"/>
    </row>
    <row r="65" spans="1:18" ht="12.75">
      <c r="A65" s="151"/>
      <c r="B65" s="151"/>
      <c r="D65" s="151"/>
      <c r="E65" s="151"/>
      <c r="F65" s="151"/>
      <c r="G65" s="151"/>
      <c r="H65" s="151"/>
      <c r="I65" s="151"/>
      <c r="J65" s="151"/>
      <c r="K65" s="151"/>
      <c r="L65" s="151"/>
      <c r="M65" s="151"/>
      <c r="N65" s="151"/>
      <c r="O65" s="151"/>
      <c r="P65" s="151"/>
      <c r="Q65" s="151"/>
      <c r="R65" s="151"/>
    </row>
    <row r="66" spans="1:18" ht="12.75">
      <c r="A66" s="151"/>
      <c r="B66" s="151"/>
      <c r="D66" s="151"/>
      <c r="E66" s="151"/>
      <c r="F66" s="151"/>
      <c r="G66" s="151"/>
      <c r="H66" s="151"/>
      <c r="I66" s="151"/>
      <c r="J66" s="151"/>
      <c r="K66" s="151"/>
      <c r="L66" s="151"/>
      <c r="M66" s="151"/>
      <c r="N66" s="151"/>
      <c r="O66" s="151"/>
      <c r="P66" s="151"/>
      <c r="Q66" s="151"/>
      <c r="R66" s="151"/>
    </row>
    <row r="67" spans="1:18" ht="12.75">
      <c r="A67" s="151"/>
      <c r="B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</row>
    <row r="69" spans="1:18" ht="6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/>
    </row>
    <row r="70" spans="1:18" ht="12.7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/>
    </row>
    <row r="71" spans="1:18" ht="12.7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/>
    </row>
    <row r="72" spans="1:18" ht="12.75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/>
    </row>
    <row r="73" spans="1:18" ht="12.75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/>
    </row>
    <row r="74" spans="1:18" ht="6" customHeight="1">
      <c r="A74" s="159"/>
      <c r="B74" s="159"/>
      <c r="C74" s="159"/>
      <c r="D74" s="159"/>
      <c r="E74" s="159"/>
      <c r="F74" s="159"/>
      <c r="G74" s="159"/>
      <c r="H74" s="159"/>
      <c r="I74" s="159"/>
      <c r="J74" s="159"/>
      <c r="K74" s="159"/>
      <c r="L74" s="159"/>
      <c r="M74" s="159"/>
      <c r="N74" s="159"/>
      <c r="O74" s="159"/>
      <c r="P74" s="159"/>
      <c r="Q74" s="159"/>
      <c r="R74"/>
    </row>
    <row r="75" spans="1:18" ht="11.25" customHeight="1">
      <c r="A75" s="159"/>
      <c r="B75" s="159"/>
      <c r="C75" s="159"/>
      <c r="D75" s="159"/>
      <c r="E75" s="159"/>
      <c r="F75" s="159"/>
      <c r="G75" s="159"/>
      <c r="H75" s="159"/>
      <c r="I75" s="159"/>
      <c r="J75" s="159"/>
      <c r="K75" s="159"/>
      <c r="L75" s="159"/>
      <c r="M75" s="159"/>
      <c r="N75" s="159"/>
      <c r="O75" s="159"/>
      <c r="P75" s="159"/>
      <c r="Q75" s="159"/>
      <c r="R75"/>
    </row>
  </sheetData>
  <sheetProtection/>
  <mergeCells count="9">
    <mergeCell ref="A74:Q75"/>
    <mergeCell ref="A43:Q43"/>
    <mergeCell ref="B44:E44"/>
    <mergeCell ref="A1:Q1"/>
    <mergeCell ref="A2:Q2"/>
    <mergeCell ref="D3:K3"/>
    <mergeCell ref="A5:Q5"/>
    <mergeCell ref="A10:Q10"/>
    <mergeCell ref="B11:E11"/>
  </mergeCells>
  <printOptions/>
  <pageMargins left="0.4" right="0.2362204724409449" top="0.31496062992125984" bottom="0.31496062992125984" header="0.2362204724409449" footer="0.1968503937007874"/>
  <pageSetup horizontalDpi="300" verticalDpi="300" orientation="portrait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89"/>
  <sheetViews>
    <sheetView zoomScalePageLayoutView="0" workbookViewId="0" topLeftCell="A1">
      <selection activeCell="A1" sqref="A1:M1"/>
    </sheetView>
  </sheetViews>
  <sheetFormatPr defaultColWidth="9.140625" defaultRowHeight="12.75"/>
  <cols>
    <col min="1" max="1" width="4.00390625" style="30" customWidth="1"/>
    <col min="2" max="2" width="13.140625" style="2" customWidth="1"/>
    <col min="3" max="3" width="65.28125" style="30" customWidth="1"/>
    <col min="4" max="4" width="1.8515625" style="30" customWidth="1"/>
    <col min="5" max="5" width="8.7109375" style="30" customWidth="1"/>
    <col min="6" max="6" width="1.8515625" style="30" customWidth="1"/>
    <col min="7" max="7" width="8.7109375" style="30" customWidth="1"/>
    <col min="8" max="8" width="1.8515625" style="30" customWidth="1"/>
    <col min="9" max="9" width="8.57421875" style="30" customWidth="1"/>
    <col min="10" max="10" width="1.8515625" style="30" customWidth="1"/>
    <col min="11" max="13" width="8.7109375" style="30" customWidth="1"/>
    <col min="14" max="14" width="11.00390625" style="30" hidden="1" customWidth="1"/>
    <col min="15" max="18" width="9.140625" style="30" hidden="1" customWidth="1"/>
    <col min="19" max="19" width="9.140625" style="30" customWidth="1"/>
    <col min="21" max="21" width="10.7109375" style="0" bestFit="1" customWidth="1"/>
    <col min="22" max="22" width="28.8515625" style="0" bestFit="1" customWidth="1"/>
    <col min="23" max="23" width="11.00390625" style="0" bestFit="1" customWidth="1"/>
  </cols>
  <sheetData>
    <row r="1" spans="1:20" ht="26.25">
      <c r="A1" s="160" t="s">
        <v>354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64"/>
      <c r="O1" s="64"/>
      <c r="P1" s="64"/>
      <c r="Q1" s="64"/>
      <c r="R1" s="64"/>
      <c r="S1" s="64"/>
      <c r="T1" s="64"/>
    </row>
    <row r="2" spans="1:20" ht="21">
      <c r="A2" s="162" t="s">
        <v>51</v>
      </c>
      <c r="B2" s="162"/>
      <c r="C2" s="162"/>
      <c r="D2" s="162"/>
      <c r="E2" s="162"/>
      <c r="F2" s="162"/>
      <c r="G2" s="162"/>
      <c r="H2" s="162"/>
      <c r="I2" s="162"/>
      <c r="J2" s="162"/>
      <c r="K2" s="162"/>
      <c r="L2" s="162"/>
      <c r="M2" s="162"/>
      <c r="N2" s="65"/>
      <c r="O2" s="65"/>
      <c r="P2" s="65"/>
      <c r="Q2" s="65"/>
      <c r="R2" s="65"/>
      <c r="S2" s="65"/>
      <c r="T2" s="65"/>
    </row>
    <row r="3" spans="3:13" ht="15.75">
      <c r="C3" s="168" t="s">
        <v>423</v>
      </c>
      <c r="D3" s="168"/>
      <c r="E3" s="168"/>
      <c r="F3" s="168"/>
      <c r="G3" s="168"/>
      <c r="H3" s="168"/>
      <c r="I3" s="168"/>
      <c r="J3" s="168"/>
      <c r="K3" s="168"/>
      <c r="L3" s="56"/>
      <c r="M3" s="3" t="s">
        <v>315</v>
      </c>
    </row>
    <row r="4" spans="1:14" ht="12.75">
      <c r="A4" s="4" t="s">
        <v>426</v>
      </c>
      <c r="M4" s="3" t="s">
        <v>24</v>
      </c>
      <c r="N4" s="66"/>
    </row>
    <row r="5" spans="1:14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  <c r="L5" s="161"/>
      <c r="M5" s="161"/>
      <c r="N5" s="66"/>
    </row>
    <row r="6" ht="12.75">
      <c r="N6" s="66"/>
    </row>
    <row r="7" spans="1:13" ht="12.75">
      <c r="A7" s="5" t="s">
        <v>0</v>
      </c>
      <c r="B7" s="5" t="s">
        <v>16</v>
      </c>
      <c r="C7" s="5" t="s">
        <v>316</v>
      </c>
      <c r="D7" s="5"/>
      <c r="E7" s="5" t="s">
        <v>317</v>
      </c>
      <c r="F7" s="5"/>
      <c r="G7" s="5" t="s">
        <v>318</v>
      </c>
      <c r="H7" s="5"/>
      <c r="I7" s="5" t="s">
        <v>319</v>
      </c>
      <c r="J7" s="5"/>
      <c r="K7" s="5" t="s">
        <v>320</v>
      </c>
      <c r="L7" s="5" t="s">
        <v>321</v>
      </c>
      <c r="M7" s="5" t="s">
        <v>322</v>
      </c>
    </row>
    <row r="8" spans="1:23" ht="12.75">
      <c r="A8" s="6" t="s">
        <v>8</v>
      </c>
      <c r="B8" s="6" t="s">
        <v>15</v>
      </c>
      <c r="C8" s="6" t="s">
        <v>323</v>
      </c>
      <c r="D8" s="6"/>
      <c r="E8" s="6" t="s">
        <v>324</v>
      </c>
      <c r="F8" s="6"/>
      <c r="G8" s="6" t="s">
        <v>325</v>
      </c>
      <c r="H8" s="6"/>
      <c r="I8" s="6" t="s">
        <v>326</v>
      </c>
      <c r="J8" s="6"/>
      <c r="K8" s="6" t="s">
        <v>327</v>
      </c>
      <c r="L8" s="6" t="s">
        <v>328</v>
      </c>
      <c r="M8" s="6" t="s">
        <v>329</v>
      </c>
      <c r="V8" s="17"/>
      <c r="W8" s="15"/>
    </row>
    <row r="9" spans="14:23" ht="13.5" thickBot="1">
      <c r="N9" s="66"/>
      <c r="V9" s="17"/>
      <c r="W9" s="15"/>
    </row>
    <row r="10" spans="1:23" ht="15">
      <c r="A10" s="182" t="s">
        <v>330</v>
      </c>
      <c r="B10" s="182"/>
      <c r="C10" s="182"/>
      <c r="D10" s="182"/>
      <c r="E10" s="182"/>
      <c r="F10" s="182"/>
      <c r="G10" s="182"/>
      <c r="H10" s="182"/>
      <c r="I10" s="182"/>
      <c r="J10" s="182"/>
      <c r="K10" s="182"/>
      <c r="L10" s="182"/>
      <c r="M10" s="182"/>
      <c r="N10" s="66"/>
      <c r="U10" s="68"/>
      <c r="V10" s="17"/>
      <c r="W10" s="15"/>
    </row>
    <row r="11" spans="1:23" ht="15">
      <c r="A11" s="43" t="s">
        <v>297</v>
      </c>
      <c r="B11" s="100" t="s">
        <v>225</v>
      </c>
      <c r="C11" s="69" t="s">
        <v>373</v>
      </c>
      <c r="D11" s="70"/>
      <c r="E11" s="71">
        <v>0.2353472222222222</v>
      </c>
      <c r="F11" s="70"/>
      <c r="G11" s="71">
        <v>0.026377314814814815</v>
      </c>
      <c r="H11" s="70"/>
      <c r="I11" s="71">
        <v>0.29812500000000003</v>
      </c>
      <c r="J11" s="70"/>
      <c r="K11" s="71">
        <v>0.30694444444444446</v>
      </c>
      <c r="L11" s="72">
        <f aca="true" t="shared" si="0" ref="L11:L20">E11+G11+I11+K11</f>
        <v>0.8667939814814816</v>
      </c>
      <c r="M11" s="71">
        <f>L11-$L$11</f>
        <v>0</v>
      </c>
      <c r="V11" s="17"/>
      <c r="W11" s="15"/>
    </row>
    <row r="12" spans="1:23" ht="15">
      <c r="A12" s="43" t="s">
        <v>274</v>
      </c>
      <c r="B12" s="100" t="s">
        <v>226</v>
      </c>
      <c r="C12" s="69" t="s">
        <v>371</v>
      </c>
      <c r="D12" s="70"/>
      <c r="E12" s="71">
        <v>0.2353472222222222</v>
      </c>
      <c r="F12" s="70"/>
      <c r="G12" s="71">
        <v>0.027152777777777776</v>
      </c>
      <c r="H12" s="70"/>
      <c r="I12" s="71">
        <v>0.2995601851851852</v>
      </c>
      <c r="J12" s="70"/>
      <c r="K12" s="71">
        <v>0.30694444444444446</v>
      </c>
      <c r="L12" s="72">
        <f t="shared" si="0"/>
        <v>0.8690046296296297</v>
      </c>
      <c r="M12" s="71">
        <f aca="true" t="shared" si="1" ref="M12:M20">L12-$L$11</f>
        <v>0.0022106481481480866</v>
      </c>
      <c r="V12" s="17"/>
      <c r="W12" s="15"/>
    </row>
    <row r="13" spans="1:23" ht="15">
      <c r="A13" s="43" t="s">
        <v>292</v>
      </c>
      <c r="B13" s="100" t="s">
        <v>230</v>
      </c>
      <c r="C13" s="69" t="s">
        <v>375</v>
      </c>
      <c r="D13" s="70"/>
      <c r="E13" s="71">
        <v>0.2353472222222222</v>
      </c>
      <c r="F13" s="70"/>
      <c r="G13" s="71">
        <v>0.02771990740740741</v>
      </c>
      <c r="H13" s="70"/>
      <c r="I13" s="71">
        <v>0.2995601851851852</v>
      </c>
      <c r="J13" s="70"/>
      <c r="K13" s="71">
        <v>0.30694444444444446</v>
      </c>
      <c r="L13" s="72">
        <f t="shared" si="0"/>
        <v>0.8695717592592593</v>
      </c>
      <c r="M13" s="71">
        <f t="shared" si="1"/>
        <v>0.002777777777777768</v>
      </c>
      <c r="V13" s="17"/>
      <c r="W13" s="15"/>
    </row>
    <row r="14" spans="1:23" ht="15">
      <c r="A14" s="43" t="s">
        <v>296</v>
      </c>
      <c r="B14" s="100" t="s">
        <v>221</v>
      </c>
      <c r="C14" s="69" t="s">
        <v>370</v>
      </c>
      <c r="D14" s="70"/>
      <c r="E14" s="71">
        <v>0.2353472222222222</v>
      </c>
      <c r="F14" s="70"/>
      <c r="G14" s="71">
        <v>0.027824074074074074</v>
      </c>
      <c r="H14" s="70"/>
      <c r="I14" s="71">
        <v>0.2995601851851852</v>
      </c>
      <c r="J14" s="70"/>
      <c r="K14" s="71">
        <v>0.30694444444444446</v>
      </c>
      <c r="L14" s="72">
        <f t="shared" si="0"/>
        <v>0.8696759259259259</v>
      </c>
      <c r="M14" s="71">
        <f t="shared" si="1"/>
        <v>0.00288194444444434</v>
      </c>
      <c r="U14" s="71"/>
      <c r="V14" s="17"/>
      <c r="W14" s="15"/>
    </row>
    <row r="15" spans="1:23" ht="15">
      <c r="A15" s="43" t="s">
        <v>272</v>
      </c>
      <c r="B15" s="100" t="s">
        <v>223</v>
      </c>
      <c r="C15" s="69" t="s">
        <v>377</v>
      </c>
      <c r="D15" s="70"/>
      <c r="E15" s="71">
        <v>0.2353472222222222</v>
      </c>
      <c r="F15" s="70"/>
      <c r="G15" s="71">
        <v>0.027511574074074077</v>
      </c>
      <c r="H15" s="70"/>
      <c r="I15" s="71">
        <v>0.3012847222222222</v>
      </c>
      <c r="J15" s="70"/>
      <c r="K15" s="71">
        <v>0.30694444444444446</v>
      </c>
      <c r="L15" s="72">
        <f t="shared" si="0"/>
        <v>0.8710879629629629</v>
      </c>
      <c r="M15" s="71">
        <f t="shared" si="1"/>
        <v>0.0042939814814813015</v>
      </c>
      <c r="V15" s="17"/>
      <c r="W15" s="15"/>
    </row>
    <row r="16" spans="1:23" ht="15">
      <c r="A16" s="43" t="s">
        <v>295</v>
      </c>
      <c r="B16" s="100" t="s">
        <v>222</v>
      </c>
      <c r="C16" s="69" t="s">
        <v>36</v>
      </c>
      <c r="D16" s="70"/>
      <c r="E16" s="71">
        <v>0.23550925925925925</v>
      </c>
      <c r="F16" s="70"/>
      <c r="G16" s="71">
        <v>0.028541666666666667</v>
      </c>
      <c r="H16" s="70"/>
      <c r="I16" s="71">
        <v>0.3022222222222222</v>
      </c>
      <c r="J16" s="70"/>
      <c r="K16" s="71">
        <v>0.30694444444444446</v>
      </c>
      <c r="L16" s="72">
        <f t="shared" si="0"/>
        <v>0.8732175925925927</v>
      </c>
      <c r="M16" s="71">
        <f t="shared" si="1"/>
        <v>0.006423611111111116</v>
      </c>
      <c r="V16" s="17"/>
      <c r="W16" s="15"/>
    </row>
    <row r="17" spans="1:23" ht="15">
      <c r="A17" s="43" t="s">
        <v>289</v>
      </c>
      <c r="B17" s="100" t="s">
        <v>227</v>
      </c>
      <c r="C17" s="69" t="s">
        <v>39</v>
      </c>
      <c r="D17" s="70"/>
      <c r="E17" s="71">
        <v>0.2353472222222222</v>
      </c>
      <c r="F17" s="70"/>
      <c r="G17" s="71">
        <v>0.02800925925925926</v>
      </c>
      <c r="H17" s="70"/>
      <c r="I17" s="71">
        <v>0.3061111111111111</v>
      </c>
      <c r="J17" s="70"/>
      <c r="K17" s="71">
        <v>0.3070717592592592</v>
      </c>
      <c r="L17" s="72">
        <f t="shared" si="0"/>
        <v>0.8765393518518518</v>
      </c>
      <c r="M17" s="71">
        <f t="shared" si="1"/>
        <v>0.009745370370370265</v>
      </c>
      <c r="V17" s="17"/>
      <c r="W17" s="15"/>
    </row>
    <row r="18" spans="1:23" ht="15">
      <c r="A18" s="43" t="s">
        <v>294</v>
      </c>
      <c r="B18" s="100" t="s">
        <v>224</v>
      </c>
      <c r="C18" s="69" t="s">
        <v>372</v>
      </c>
      <c r="D18" s="70"/>
      <c r="E18" s="71">
        <v>0.2353472222222222</v>
      </c>
      <c r="F18" s="70"/>
      <c r="G18" s="71">
        <v>0.027847222222222225</v>
      </c>
      <c r="H18" s="70"/>
      <c r="I18" s="71">
        <v>0.3048958333333333</v>
      </c>
      <c r="J18" s="70"/>
      <c r="K18" s="71">
        <v>0.30995370370370373</v>
      </c>
      <c r="L18" s="72">
        <f t="shared" si="0"/>
        <v>0.8780439814814816</v>
      </c>
      <c r="M18" s="71">
        <f t="shared" si="1"/>
        <v>0.011249999999999982</v>
      </c>
      <c r="V18" s="17"/>
      <c r="W18" s="15"/>
    </row>
    <row r="19" spans="1:23" ht="15">
      <c r="A19" s="43" t="s">
        <v>264</v>
      </c>
      <c r="B19" s="100" t="s">
        <v>228</v>
      </c>
      <c r="C19" s="69" t="s">
        <v>374</v>
      </c>
      <c r="D19" s="70"/>
      <c r="E19" s="71">
        <v>0.2353472222222222</v>
      </c>
      <c r="F19" s="70"/>
      <c r="G19" s="71">
        <v>0.02721064814814815</v>
      </c>
      <c r="H19" s="70"/>
      <c r="I19" s="71">
        <v>0.30850694444444443</v>
      </c>
      <c r="J19" s="70"/>
      <c r="K19" s="71">
        <v>0.31105324074074076</v>
      </c>
      <c r="L19" s="72">
        <f t="shared" si="0"/>
        <v>0.8821180555555554</v>
      </c>
      <c r="M19" s="71">
        <f t="shared" si="1"/>
        <v>0.015324074074073879</v>
      </c>
      <c r="V19" s="17"/>
      <c r="W19" s="15"/>
    </row>
    <row r="20" spans="1:23" ht="15">
      <c r="A20" s="43" t="s">
        <v>293</v>
      </c>
      <c r="B20" s="100" t="s">
        <v>229</v>
      </c>
      <c r="C20" s="69" t="s">
        <v>376</v>
      </c>
      <c r="D20" s="70"/>
      <c r="E20" s="71">
        <v>0.23550925925925925</v>
      </c>
      <c r="F20" s="70"/>
      <c r="G20" s="71">
        <v>0.0287962962962963</v>
      </c>
      <c r="H20" s="70"/>
      <c r="I20" s="71">
        <v>0.34313657407407405</v>
      </c>
      <c r="J20" s="70"/>
      <c r="K20" s="71">
        <v>0.31248842592592596</v>
      </c>
      <c r="L20" s="72">
        <f t="shared" si="0"/>
        <v>0.9199305555555556</v>
      </c>
      <c r="M20" s="71">
        <f t="shared" si="1"/>
        <v>0.05313657407407402</v>
      </c>
      <c r="V20" s="17"/>
      <c r="W20" s="15"/>
    </row>
    <row r="21" spans="1:23" ht="1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V21" s="17"/>
      <c r="W21" s="15"/>
    </row>
    <row r="22" spans="20:23" ht="12.75">
      <c r="T22" s="67"/>
      <c r="V22" s="17"/>
      <c r="W22" s="15"/>
    </row>
    <row r="23" spans="20:23" ht="12.75">
      <c r="T23" s="67"/>
      <c r="V23" s="17"/>
      <c r="W23" s="15"/>
    </row>
    <row r="24" spans="20:23" ht="12.75">
      <c r="T24" s="67"/>
      <c r="V24" s="17"/>
      <c r="W24" s="15"/>
    </row>
    <row r="25" spans="14:23" ht="12.75">
      <c r="N25" s="66"/>
      <c r="T25" s="67"/>
      <c r="V25" s="17"/>
      <c r="W25" s="15"/>
    </row>
    <row r="26" spans="20:23" ht="12.75">
      <c r="T26" s="67"/>
      <c r="V26" s="17"/>
      <c r="W26" s="15"/>
    </row>
    <row r="27" spans="20:23" ht="12.75">
      <c r="T27" s="67"/>
      <c r="V27" s="17"/>
      <c r="W27" s="15"/>
    </row>
    <row r="28" spans="20:23" ht="12.75">
      <c r="T28" s="67"/>
      <c r="V28" s="17"/>
      <c r="W28" s="15"/>
    </row>
    <row r="29" spans="14:23" ht="12.75">
      <c r="N29" s="66"/>
      <c r="T29" s="67"/>
      <c r="V29" s="17"/>
      <c r="W29" s="15"/>
    </row>
    <row r="30" spans="14:23" ht="12.75">
      <c r="N30" s="66"/>
      <c r="T30" s="67"/>
      <c r="V30" s="17"/>
      <c r="W30" s="15"/>
    </row>
    <row r="31" spans="14:23" ht="12.75">
      <c r="N31" s="66"/>
      <c r="T31" s="67"/>
      <c r="V31" s="17"/>
      <c r="W31" s="15"/>
    </row>
    <row r="32" spans="14:20" ht="12.75">
      <c r="N32" s="66"/>
      <c r="T32" s="67"/>
    </row>
    <row r="33" ht="12.75">
      <c r="N33" s="66"/>
    </row>
    <row r="34" ht="12.75">
      <c r="N34" s="66"/>
    </row>
    <row r="35" ht="12.75">
      <c r="N35" s="66"/>
    </row>
    <row r="36" ht="12.75">
      <c r="N36" s="66"/>
    </row>
    <row r="37" ht="12.75">
      <c r="N37" s="66"/>
    </row>
    <row r="38" ht="12.75">
      <c r="N38" s="66"/>
    </row>
    <row r="39" ht="12.75">
      <c r="N39" s="66"/>
    </row>
    <row r="40" ht="12.75">
      <c r="N40" s="66"/>
    </row>
    <row r="41" ht="12.75">
      <c r="N41" s="66"/>
    </row>
    <row r="42" ht="12.75">
      <c r="N42" s="66"/>
    </row>
    <row r="43" ht="12.75">
      <c r="N43" s="66"/>
    </row>
    <row r="44" ht="12.75">
      <c r="N44" s="66"/>
    </row>
    <row r="48" ht="12.75">
      <c r="N48" s="66"/>
    </row>
    <row r="49" ht="12.75">
      <c r="N49" s="66"/>
    </row>
    <row r="50" ht="12.75">
      <c r="N50" s="66"/>
    </row>
    <row r="51" ht="12.75">
      <c r="N51" s="66"/>
    </row>
    <row r="52" ht="12.75">
      <c r="N52" s="66"/>
    </row>
    <row r="53" ht="12.75">
      <c r="N53" s="66"/>
    </row>
    <row r="59" ht="12.75">
      <c r="N59" s="66"/>
    </row>
    <row r="60" ht="12.75">
      <c r="N60" s="66"/>
    </row>
    <row r="61" ht="12.75">
      <c r="N61" s="66"/>
    </row>
    <row r="62" ht="12.75">
      <c r="N62" s="66"/>
    </row>
    <row r="63" ht="12.75">
      <c r="N63" s="66"/>
    </row>
    <row r="64" ht="12.75">
      <c r="N64" s="66"/>
    </row>
    <row r="65" spans="1:19" ht="6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/>
      <c r="O65"/>
      <c r="P65" s="10"/>
      <c r="Q65"/>
      <c r="R65"/>
      <c r="S65"/>
    </row>
    <row r="66" spans="1:19" ht="12.75">
      <c r="A66" s="8"/>
      <c r="B66" s="8"/>
      <c r="C66" s="9"/>
      <c r="D66" s="8"/>
      <c r="E66" s="8"/>
      <c r="F66" s="8"/>
      <c r="G66" s="8"/>
      <c r="H66" s="8"/>
      <c r="I66" s="8"/>
      <c r="J66" s="8"/>
      <c r="K66" s="8"/>
      <c r="L66" s="8"/>
      <c r="M66" s="8"/>
      <c r="N66"/>
      <c r="O66"/>
      <c r="P66" s="10"/>
      <c r="Q66" s="10"/>
      <c r="R66"/>
      <c r="S66"/>
    </row>
    <row r="67" spans="1:19" ht="12.75">
      <c r="A67" s="8"/>
      <c r="B67" s="8"/>
      <c r="C67" s="9"/>
      <c r="D67" s="8"/>
      <c r="E67" s="8"/>
      <c r="F67" s="8"/>
      <c r="G67" s="8"/>
      <c r="H67" s="8"/>
      <c r="I67" s="8"/>
      <c r="J67" s="8"/>
      <c r="K67" s="8"/>
      <c r="L67" s="8"/>
      <c r="M67" s="8"/>
      <c r="N67"/>
      <c r="O67"/>
      <c r="P67" s="10"/>
      <c r="Q67" s="10"/>
      <c r="R67"/>
      <c r="S67"/>
    </row>
    <row r="68" spans="1:19" ht="12.75">
      <c r="A68" s="8"/>
      <c r="B68" s="8"/>
      <c r="C68" s="9"/>
      <c r="D68" s="8"/>
      <c r="E68" s="8"/>
      <c r="F68" s="8"/>
      <c r="G68" s="8"/>
      <c r="H68" s="8"/>
      <c r="I68" s="8"/>
      <c r="J68" s="8"/>
      <c r="K68" s="8"/>
      <c r="L68" s="8"/>
      <c r="M68" s="8"/>
      <c r="N68"/>
      <c r="O68"/>
      <c r="P68" s="10"/>
      <c r="Q68" s="10"/>
      <c r="R68"/>
      <c r="S68"/>
    </row>
    <row r="69" spans="1:19" ht="12.75">
      <c r="A69" s="8"/>
      <c r="B69" s="8"/>
      <c r="C69" s="9"/>
      <c r="D69" s="8"/>
      <c r="E69" s="8"/>
      <c r="F69" s="8"/>
      <c r="G69" s="8"/>
      <c r="H69" s="8"/>
      <c r="I69" s="8"/>
      <c r="J69" s="8"/>
      <c r="K69" s="8"/>
      <c r="L69" s="8"/>
      <c r="M69" s="8"/>
      <c r="N69"/>
      <c r="O69"/>
      <c r="P69" s="10"/>
      <c r="Q69" s="10"/>
      <c r="R69"/>
      <c r="S69"/>
    </row>
    <row r="70" spans="1:19" ht="12.75">
      <c r="A70" s="8"/>
      <c r="B70" s="8"/>
      <c r="C70" s="9"/>
      <c r="D70" s="8"/>
      <c r="E70" s="8"/>
      <c r="F70" s="8"/>
      <c r="G70" s="8"/>
      <c r="H70" s="8"/>
      <c r="I70" s="8"/>
      <c r="J70" s="8"/>
      <c r="K70" s="8"/>
      <c r="L70" s="8"/>
      <c r="M70" s="8"/>
      <c r="N70"/>
      <c r="O70"/>
      <c r="P70" s="10"/>
      <c r="Q70" s="10"/>
      <c r="R70"/>
      <c r="S70"/>
    </row>
    <row r="71" spans="1:19" ht="12.75">
      <c r="A71" s="8"/>
      <c r="B71" s="8"/>
      <c r="C71" s="9"/>
      <c r="D71" s="8"/>
      <c r="E71" s="8"/>
      <c r="F71" s="8"/>
      <c r="G71" s="8"/>
      <c r="H71" s="8"/>
      <c r="I71" s="8"/>
      <c r="J71" s="8"/>
      <c r="K71" s="8"/>
      <c r="L71" s="8"/>
      <c r="M71" s="8"/>
      <c r="N71"/>
      <c r="O71"/>
      <c r="P71" s="10"/>
      <c r="Q71" s="10"/>
      <c r="R71"/>
      <c r="S71"/>
    </row>
    <row r="72" spans="1:19" ht="12.75">
      <c r="A72" s="8"/>
      <c r="B72" s="8"/>
      <c r="C72" s="9"/>
      <c r="D72" s="8"/>
      <c r="E72" s="8"/>
      <c r="F72" s="8"/>
      <c r="G72" s="8"/>
      <c r="H72" s="8"/>
      <c r="I72" s="8"/>
      <c r="J72" s="8"/>
      <c r="K72" s="8"/>
      <c r="L72" s="8"/>
      <c r="M72" s="8"/>
      <c r="N72"/>
      <c r="O72"/>
      <c r="P72" s="10"/>
      <c r="Q72" s="10"/>
      <c r="R72"/>
      <c r="S72"/>
    </row>
    <row r="73" spans="1:19" ht="12.75">
      <c r="A73" s="8"/>
      <c r="B73" s="8"/>
      <c r="C73" s="9"/>
      <c r="D73" s="8"/>
      <c r="E73" s="8"/>
      <c r="F73" s="8"/>
      <c r="G73" s="8"/>
      <c r="H73" s="8"/>
      <c r="I73" s="8"/>
      <c r="J73" s="8"/>
      <c r="K73" s="8"/>
      <c r="L73" s="8"/>
      <c r="M73" s="8"/>
      <c r="N73"/>
      <c r="O73"/>
      <c r="P73" s="10"/>
      <c r="Q73" s="10"/>
      <c r="R73"/>
      <c r="S73"/>
    </row>
    <row r="74" spans="1:19" ht="12.75">
      <c r="A74" s="8"/>
      <c r="B74" s="8"/>
      <c r="C74" s="9"/>
      <c r="D74" s="8"/>
      <c r="E74" s="8"/>
      <c r="F74" s="8"/>
      <c r="G74" s="8"/>
      <c r="H74" s="8"/>
      <c r="I74" s="8"/>
      <c r="J74" s="8"/>
      <c r="K74" s="8"/>
      <c r="L74" s="8"/>
      <c r="M74" s="8"/>
      <c r="N74"/>
      <c r="O74"/>
      <c r="P74" s="10"/>
      <c r="Q74" s="10"/>
      <c r="R74"/>
      <c r="S74"/>
    </row>
    <row r="75" spans="1:19" ht="12.75">
      <c r="A75" s="8"/>
      <c r="B75" s="8"/>
      <c r="C75" s="9"/>
      <c r="D75" s="8"/>
      <c r="E75" s="8"/>
      <c r="F75" s="8"/>
      <c r="G75" s="8"/>
      <c r="H75" s="8"/>
      <c r="I75" s="8"/>
      <c r="J75" s="8"/>
      <c r="K75" s="8"/>
      <c r="L75" s="8"/>
      <c r="M75" s="8"/>
      <c r="N75"/>
      <c r="O75"/>
      <c r="P75" s="10"/>
      <c r="Q75" s="10"/>
      <c r="R75"/>
      <c r="S75"/>
    </row>
    <row r="76" spans="1:19" ht="12.75">
      <c r="A76" s="8"/>
      <c r="B76" s="8"/>
      <c r="C76" s="9"/>
      <c r="D76" s="8"/>
      <c r="E76" s="8"/>
      <c r="F76" s="8"/>
      <c r="G76" s="8"/>
      <c r="H76" s="8"/>
      <c r="I76" s="8"/>
      <c r="J76" s="8"/>
      <c r="K76" s="8"/>
      <c r="L76" s="8"/>
      <c r="M76" s="8"/>
      <c r="N76"/>
      <c r="O76"/>
      <c r="P76" s="10"/>
      <c r="Q76" s="10"/>
      <c r="R76"/>
      <c r="S76"/>
    </row>
    <row r="77" spans="1:19" ht="12.75">
      <c r="A77" s="8"/>
      <c r="B77" s="8"/>
      <c r="C77" s="9"/>
      <c r="D77" s="8"/>
      <c r="E77" s="8"/>
      <c r="F77" s="8"/>
      <c r="G77" s="8"/>
      <c r="H77" s="8"/>
      <c r="I77" s="8"/>
      <c r="J77" s="8"/>
      <c r="K77" s="8"/>
      <c r="L77" s="8"/>
      <c r="M77" s="8"/>
      <c r="N77"/>
      <c r="O77"/>
      <c r="P77" s="10"/>
      <c r="Q77" s="10"/>
      <c r="R77"/>
      <c r="S77"/>
    </row>
    <row r="78" spans="1:19" ht="12.75">
      <c r="A78" s="8"/>
      <c r="B78" s="8"/>
      <c r="C78" s="9"/>
      <c r="D78" s="8"/>
      <c r="E78" s="8"/>
      <c r="F78" s="8"/>
      <c r="G78" s="8"/>
      <c r="H78" s="8"/>
      <c r="I78" s="8"/>
      <c r="J78" s="8"/>
      <c r="K78" s="8"/>
      <c r="L78" s="8"/>
      <c r="M78" s="8"/>
      <c r="N78"/>
      <c r="O78"/>
      <c r="P78" s="10"/>
      <c r="Q78" s="10"/>
      <c r="R78"/>
      <c r="S78"/>
    </row>
    <row r="79" spans="1:19" ht="12.75">
      <c r="A79" s="8"/>
      <c r="B79" s="8"/>
      <c r="C79" s="9"/>
      <c r="D79" s="8"/>
      <c r="E79" s="8"/>
      <c r="F79" s="8"/>
      <c r="G79" s="8"/>
      <c r="H79" s="8"/>
      <c r="I79" s="8"/>
      <c r="J79" s="8"/>
      <c r="K79" s="8"/>
      <c r="L79" s="8"/>
      <c r="M79" s="8"/>
      <c r="N79"/>
      <c r="O79"/>
      <c r="P79" s="10"/>
      <c r="Q79" s="10"/>
      <c r="R79"/>
      <c r="S79"/>
    </row>
    <row r="80" spans="1:19" ht="12.75">
      <c r="A80" s="8"/>
      <c r="B80" s="8"/>
      <c r="C80" s="9"/>
      <c r="D80" s="8"/>
      <c r="E80" s="8"/>
      <c r="F80" s="8"/>
      <c r="G80" s="8"/>
      <c r="H80" s="8"/>
      <c r="I80" s="8"/>
      <c r="J80" s="8"/>
      <c r="K80" s="8"/>
      <c r="L80" s="8"/>
      <c r="M80" s="8"/>
      <c r="N80"/>
      <c r="O80"/>
      <c r="P80" s="10"/>
      <c r="Q80" s="10"/>
      <c r="R80"/>
      <c r="S80"/>
    </row>
    <row r="81" spans="1:19" ht="12.75">
      <c r="A81" s="8"/>
      <c r="B81" s="8"/>
      <c r="C81" s="9"/>
      <c r="D81" s="8"/>
      <c r="E81" s="8"/>
      <c r="F81" s="8"/>
      <c r="G81" s="8"/>
      <c r="H81" s="8"/>
      <c r="I81" s="8"/>
      <c r="J81" s="8"/>
      <c r="K81" s="8"/>
      <c r="L81" s="8"/>
      <c r="M81" s="8"/>
      <c r="N81"/>
      <c r="O81"/>
      <c r="P81" s="10"/>
      <c r="Q81" s="10"/>
      <c r="R81"/>
      <c r="S81"/>
    </row>
    <row r="82" spans="1:19" ht="12.75">
      <c r="A82" s="8"/>
      <c r="B82" s="8"/>
      <c r="C82" s="9"/>
      <c r="D82" s="8"/>
      <c r="E82" s="8"/>
      <c r="F82" s="8"/>
      <c r="G82" s="8"/>
      <c r="H82" s="8"/>
      <c r="I82" s="8"/>
      <c r="J82" s="8"/>
      <c r="K82" s="8"/>
      <c r="L82" s="8"/>
      <c r="M82" s="8"/>
      <c r="N82"/>
      <c r="O82"/>
      <c r="P82" s="10"/>
      <c r="Q82" s="10"/>
      <c r="R82"/>
      <c r="S82"/>
    </row>
    <row r="83" spans="1:19" ht="12.75">
      <c r="A83" s="8"/>
      <c r="B83" s="8"/>
      <c r="C83" s="9"/>
      <c r="D83" s="8"/>
      <c r="E83" s="8"/>
      <c r="F83" s="8"/>
      <c r="G83" s="8"/>
      <c r="H83" s="8"/>
      <c r="I83" s="8"/>
      <c r="J83" s="8"/>
      <c r="K83" s="8"/>
      <c r="L83" s="8"/>
      <c r="M83" s="8"/>
      <c r="N83"/>
      <c r="O83"/>
      <c r="P83" s="10"/>
      <c r="Q83" s="10"/>
      <c r="R83"/>
      <c r="S83"/>
    </row>
    <row r="84" spans="1:19" ht="12.75">
      <c r="A84" s="8"/>
      <c r="B84" s="8"/>
      <c r="C84" s="9"/>
      <c r="D84" s="8"/>
      <c r="E84" s="8"/>
      <c r="F84" s="8"/>
      <c r="G84" s="8"/>
      <c r="H84" s="8"/>
      <c r="I84" s="8"/>
      <c r="J84" s="8"/>
      <c r="K84" s="8"/>
      <c r="L84" s="8"/>
      <c r="M84" s="8"/>
      <c r="N84"/>
      <c r="O84"/>
      <c r="P84" s="10"/>
      <c r="Q84" s="10"/>
      <c r="R84"/>
      <c r="S84"/>
    </row>
    <row r="85" spans="1:19" ht="12.75">
      <c r="A85" s="8"/>
      <c r="B85" s="8"/>
      <c r="C85" s="9"/>
      <c r="D85" s="8"/>
      <c r="E85" s="8"/>
      <c r="F85" s="8"/>
      <c r="G85" s="8"/>
      <c r="H85" s="8"/>
      <c r="I85" s="8"/>
      <c r="J85" s="8"/>
      <c r="K85" s="8"/>
      <c r="L85" s="8"/>
      <c r="M85" s="8"/>
      <c r="N85"/>
      <c r="O85"/>
      <c r="P85" s="10"/>
      <c r="Q85"/>
      <c r="R85"/>
      <c r="S85"/>
    </row>
    <row r="86" spans="1:19" ht="12.75">
      <c r="A86" s="8"/>
      <c r="B86" s="8"/>
      <c r="C86" s="9"/>
      <c r="D86" s="8"/>
      <c r="E86" s="8"/>
      <c r="F86" s="8"/>
      <c r="G86" s="8"/>
      <c r="H86" s="8"/>
      <c r="I86" s="8"/>
      <c r="J86" s="8"/>
      <c r="K86" s="8"/>
      <c r="L86" s="8"/>
      <c r="M86" s="8"/>
      <c r="N86"/>
      <c r="O86"/>
      <c r="P86" s="10"/>
      <c r="Q86" s="10"/>
      <c r="R86"/>
      <c r="S86"/>
    </row>
    <row r="87" spans="1:19" ht="12.75">
      <c r="A87" s="8"/>
      <c r="B87" s="8"/>
      <c r="C87" s="9"/>
      <c r="D87" s="8"/>
      <c r="E87" s="8"/>
      <c r="F87" s="8"/>
      <c r="G87" s="8"/>
      <c r="H87" s="8"/>
      <c r="I87" s="8"/>
      <c r="J87" s="8"/>
      <c r="K87" s="8"/>
      <c r="L87" s="8"/>
      <c r="M87" s="8"/>
      <c r="N87"/>
      <c r="O87"/>
      <c r="P87" s="10"/>
      <c r="Q87"/>
      <c r="R87"/>
      <c r="S87"/>
    </row>
    <row r="88" spans="1:19" ht="6" customHeight="1">
      <c r="A88" s="159" t="s">
        <v>19</v>
      </c>
      <c r="B88" s="159"/>
      <c r="C88" s="159"/>
      <c r="D88" s="159"/>
      <c r="E88" s="159"/>
      <c r="F88" s="159"/>
      <c r="G88" s="159"/>
      <c r="H88" s="159"/>
      <c r="I88" s="159"/>
      <c r="J88" s="159"/>
      <c r="K88" s="159"/>
      <c r="L88" s="159"/>
      <c r="M88" s="159"/>
      <c r="N88"/>
      <c r="O88"/>
      <c r="P88"/>
      <c r="Q88"/>
      <c r="R88"/>
      <c r="S88"/>
    </row>
    <row r="89" spans="1:19" ht="11.25" customHeight="1">
      <c r="A89" s="159"/>
      <c r="B89" s="159"/>
      <c r="C89" s="159"/>
      <c r="D89" s="159"/>
      <c r="E89" s="159"/>
      <c r="F89" s="159"/>
      <c r="G89" s="159"/>
      <c r="H89" s="159"/>
      <c r="I89" s="159"/>
      <c r="J89" s="159"/>
      <c r="K89" s="159"/>
      <c r="L89" s="159"/>
      <c r="M89" s="159"/>
      <c r="N89"/>
      <c r="O89"/>
      <c r="P89"/>
      <c r="Q89"/>
      <c r="R89"/>
      <c r="S89"/>
    </row>
  </sheetData>
  <sheetProtection/>
  <mergeCells count="6">
    <mergeCell ref="A88:M89"/>
    <mergeCell ref="C3:K3"/>
    <mergeCell ref="A1:M1"/>
    <mergeCell ref="A2:M2"/>
    <mergeCell ref="A5:M5"/>
    <mergeCell ref="A10:M10"/>
  </mergeCells>
  <printOptions/>
  <pageMargins left="0.5905511811023623" right="0.4724409448818898" top="0.31496062992125984" bottom="0.31496062992125984" header="0.2362204724409449" footer="0.1968503937007874"/>
  <pageSetup horizontalDpi="300" verticalDpi="300" orientation="portrait" scale="6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Y95"/>
  <sheetViews>
    <sheetView zoomScale="85" zoomScaleNormal="85" zoomScalePageLayoutView="0" workbookViewId="0" topLeftCell="A1">
      <selection activeCell="A1" sqref="A1:K1"/>
    </sheetView>
  </sheetViews>
  <sheetFormatPr defaultColWidth="9.140625" defaultRowHeight="12.75"/>
  <cols>
    <col min="1" max="1" width="22.7109375" style="74" customWidth="1"/>
    <col min="2" max="3" width="9.8515625" style="74" customWidth="1"/>
    <col min="4" max="4" width="10.00390625" style="74" customWidth="1"/>
    <col min="5" max="6" width="9.8515625" style="74" customWidth="1"/>
    <col min="7" max="7" width="10.00390625" style="74" customWidth="1"/>
    <col min="8" max="8" width="9.8515625" style="74" customWidth="1"/>
    <col min="9" max="9" width="8.421875" style="74" customWidth="1"/>
    <col min="10" max="10" width="9.8515625" style="74" customWidth="1"/>
    <col min="11" max="11" width="11.00390625" style="74" customWidth="1"/>
    <col min="12" max="12" width="4.421875" style="74" customWidth="1"/>
    <col min="13" max="13" width="7.00390625" style="73" customWidth="1"/>
    <col min="14" max="14" width="12.7109375" style="73" customWidth="1"/>
    <col min="15" max="15" width="16.57421875" style="73" customWidth="1"/>
    <col min="16" max="16" width="32.00390625" style="73" customWidth="1"/>
    <col min="17" max="17" width="12.140625" style="73" customWidth="1"/>
    <col min="18" max="18" width="12.57421875" style="73" customWidth="1"/>
    <col min="19" max="19" width="26.00390625" style="73" customWidth="1"/>
    <col min="20" max="20" width="9.140625" style="73" customWidth="1"/>
    <col min="21" max="25" width="0" style="73" hidden="1" customWidth="1"/>
    <col min="26" max="16384" width="9.140625" style="73" customWidth="1"/>
  </cols>
  <sheetData>
    <row r="1" spans="1:19" ht="26.25">
      <c r="A1" s="170" t="s">
        <v>53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 t="s">
        <v>53</v>
      </c>
      <c r="M1" s="170"/>
      <c r="N1" s="170"/>
      <c r="O1" s="170"/>
      <c r="P1" s="170"/>
      <c r="Q1" s="170"/>
      <c r="R1" s="170"/>
      <c r="S1" s="170"/>
    </row>
    <row r="2" spans="1:19" ht="21">
      <c r="A2" s="172" t="s">
        <v>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2" t="s">
        <v>51</v>
      </c>
      <c r="M2" s="173"/>
      <c r="N2" s="173"/>
      <c r="O2" s="173"/>
      <c r="P2" s="173"/>
      <c r="Q2" s="173"/>
      <c r="R2" s="173"/>
      <c r="S2" s="173"/>
    </row>
    <row r="3" spans="2:19" ht="15.75">
      <c r="B3" s="174"/>
      <c r="C3" s="174"/>
      <c r="D3" s="174"/>
      <c r="E3" s="174"/>
      <c r="F3" s="174"/>
      <c r="G3" s="75"/>
      <c r="H3" s="75"/>
      <c r="I3" s="75"/>
      <c r="J3" s="75"/>
      <c r="K3" s="76" t="s">
        <v>331</v>
      </c>
      <c r="M3" s="174"/>
      <c r="N3" s="174"/>
      <c r="O3" s="174"/>
      <c r="P3" s="174"/>
      <c r="Q3" s="174"/>
      <c r="R3" s="75"/>
      <c r="S3" s="76" t="s">
        <v>332</v>
      </c>
    </row>
    <row r="4" spans="1:19" ht="12.75">
      <c r="A4" s="77" t="s">
        <v>352</v>
      </c>
      <c r="K4" s="76" t="s">
        <v>24</v>
      </c>
      <c r="L4" s="77" t="s">
        <v>352</v>
      </c>
      <c r="M4" s="74"/>
      <c r="N4" s="74"/>
      <c r="O4" s="74"/>
      <c r="P4" s="74"/>
      <c r="Q4" s="74"/>
      <c r="R4" s="74"/>
      <c r="S4" s="76" t="s">
        <v>24</v>
      </c>
    </row>
    <row r="5" spans="1:19" ht="21">
      <c r="A5" s="175" t="s">
        <v>351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  <c r="L5" s="175" t="s">
        <v>333</v>
      </c>
      <c r="M5" s="171"/>
      <c r="N5" s="171"/>
      <c r="O5" s="171"/>
      <c r="P5" s="171"/>
      <c r="Q5" s="171"/>
      <c r="R5" s="171"/>
      <c r="S5" s="171"/>
    </row>
    <row r="6" s="74" customFormat="1" ht="13.5" thickBot="1"/>
    <row r="7" spans="1:25" s="74" customFormat="1" ht="15">
      <c r="A7" s="199" t="s">
        <v>334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79"/>
      <c r="M7" s="79" t="s">
        <v>1</v>
      </c>
      <c r="N7" s="79" t="s">
        <v>2</v>
      </c>
      <c r="O7" s="79" t="s">
        <v>3</v>
      </c>
      <c r="P7" s="79" t="s">
        <v>4</v>
      </c>
      <c r="Q7" s="79" t="s">
        <v>5</v>
      </c>
      <c r="R7" s="79" t="s">
        <v>311</v>
      </c>
      <c r="S7" s="79" t="s">
        <v>335</v>
      </c>
      <c r="V7" s="79" t="s">
        <v>413</v>
      </c>
      <c r="W7" s="79" t="s">
        <v>414</v>
      </c>
      <c r="X7" s="79" t="s">
        <v>415</v>
      </c>
      <c r="Y7" s="79" t="s">
        <v>416</v>
      </c>
    </row>
    <row r="8" spans="1:25" s="74" customFormat="1" ht="15">
      <c r="A8" s="79" t="s">
        <v>0</v>
      </c>
      <c r="B8" s="203" t="s">
        <v>336</v>
      </c>
      <c r="C8" s="203"/>
      <c r="D8" s="203"/>
      <c r="E8" s="203"/>
      <c r="F8" s="203"/>
      <c r="G8" s="203"/>
      <c r="H8" s="203"/>
      <c r="I8" s="80"/>
      <c r="J8" s="80"/>
      <c r="K8" s="80"/>
      <c r="L8" s="81"/>
      <c r="M8" s="81" t="s">
        <v>9</v>
      </c>
      <c r="N8" s="81" t="s">
        <v>10</v>
      </c>
      <c r="O8" s="81" t="s">
        <v>11</v>
      </c>
      <c r="P8" s="81" t="s">
        <v>23</v>
      </c>
      <c r="Q8" s="81" t="s">
        <v>12</v>
      </c>
      <c r="R8" s="81" t="s">
        <v>337</v>
      </c>
      <c r="S8" s="81" t="s">
        <v>338</v>
      </c>
      <c r="V8" s="81"/>
      <c r="W8" s="81"/>
      <c r="X8" s="81"/>
      <c r="Y8" s="81"/>
    </row>
    <row r="9" spans="1:25" s="74" customFormat="1" ht="15.75" thickBot="1">
      <c r="A9" s="82" t="s">
        <v>8</v>
      </c>
      <c r="B9" s="189" t="s">
        <v>339</v>
      </c>
      <c r="C9" s="189"/>
      <c r="D9" s="189" t="s">
        <v>340</v>
      </c>
      <c r="E9" s="189"/>
      <c r="F9" s="189" t="s">
        <v>341</v>
      </c>
      <c r="G9" s="189"/>
      <c r="H9" s="189" t="s">
        <v>342</v>
      </c>
      <c r="I9" s="189"/>
      <c r="J9" s="80" t="s">
        <v>343</v>
      </c>
      <c r="K9" s="80" t="s">
        <v>344</v>
      </c>
      <c r="R9" s="73"/>
      <c r="V9" s="144">
        <f>C10</f>
        <v>174</v>
      </c>
      <c r="W9" s="144">
        <f>B10</f>
        <v>500</v>
      </c>
      <c r="X9" s="143">
        <v>52</v>
      </c>
      <c r="Y9" s="119">
        <f aca="true" t="shared" si="0" ref="Y9:Y40">SUMIF($V$9:$V$46,$X$9:$X$80,$W$9:$W$46)</f>
        <v>3200</v>
      </c>
    </row>
    <row r="10" spans="1:25" s="74" customFormat="1" ht="15">
      <c r="A10" s="83" t="s">
        <v>297</v>
      </c>
      <c r="B10" s="84">
        <v>500</v>
      </c>
      <c r="C10" s="14">
        <v>174</v>
      </c>
      <c r="D10" s="84">
        <v>500</v>
      </c>
      <c r="E10" s="14">
        <v>1</v>
      </c>
      <c r="F10" s="84">
        <v>500</v>
      </c>
      <c r="G10" s="14">
        <v>23</v>
      </c>
      <c r="H10" s="84">
        <v>500</v>
      </c>
      <c r="I10" s="14">
        <v>1</v>
      </c>
      <c r="J10" s="85">
        <f>SUM(B10,D10,F10,H10)</f>
        <v>2000</v>
      </c>
      <c r="K10" s="200">
        <f>SUM(J10:J12)</f>
        <v>3600</v>
      </c>
      <c r="L10" s="199" t="s">
        <v>345</v>
      </c>
      <c r="M10" s="199"/>
      <c r="N10" s="199"/>
      <c r="O10" s="199"/>
      <c r="P10" s="199"/>
      <c r="Q10" s="199"/>
      <c r="R10" s="199"/>
      <c r="S10" s="199"/>
      <c r="V10" s="144">
        <f>C11</f>
        <v>31</v>
      </c>
      <c r="W10" s="144">
        <f>B11</f>
        <v>300</v>
      </c>
      <c r="X10" s="143">
        <v>1</v>
      </c>
      <c r="Y10" s="119">
        <f t="shared" si="0"/>
        <v>2400</v>
      </c>
    </row>
    <row r="11" spans="1:25" s="74" customFormat="1" ht="15">
      <c r="A11" s="83" t="s">
        <v>274</v>
      </c>
      <c r="B11" s="84">
        <v>300</v>
      </c>
      <c r="C11" s="14">
        <v>31</v>
      </c>
      <c r="D11" s="84">
        <v>300</v>
      </c>
      <c r="E11" s="14">
        <v>55</v>
      </c>
      <c r="F11" s="84">
        <v>300</v>
      </c>
      <c r="G11" s="14">
        <v>123</v>
      </c>
      <c r="H11" s="84">
        <v>300</v>
      </c>
      <c r="I11" s="14">
        <v>10</v>
      </c>
      <c r="J11" s="85">
        <f>SUM(B11,D11,F11,H11)</f>
        <v>1200</v>
      </c>
      <c r="K11" s="201"/>
      <c r="L11" s="80"/>
      <c r="M11" s="80"/>
      <c r="N11" s="80"/>
      <c r="O11" s="80"/>
      <c r="P11" s="80"/>
      <c r="Q11" s="80"/>
      <c r="R11" s="80"/>
      <c r="S11" s="80"/>
      <c r="V11" s="144">
        <f>C12</f>
        <v>25</v>
      </c>
      <c r="W11" s="144">
        <f>B12</f>
        <v>100</v>
      </c>
      <c r="X11" s="143">
        <v>23</v>
      </c>
      <c r="Y11" s="119">
        <f t="shared" si="0"/>
        <v>2300</v>
      </c>
    </row>
    <row r="12" spans="1:25" s="74" customFormat="1" ht="15">
      <c r="A12" s="83" t="s">
        <v>292</v>
      </c>
      <c r="B12" s="84">
        <v>100</v>
      </c>
      <c r="C12" s="14">
        <v>25</v>
      </c>
      <c r="D12" s="84">
        <v>100</v>
      </c>
      <c r="E12" s="14">
        <v>61</v>
      </c>
      <c r="F12" s="84">
        <v>100</v>
      </c>
      <c r="G12" s="14">
        <v>101</v>
      </c>
      <c r="H12" s="84">
        <v>100</v>
      </c>
      <c r="I12" s="14">
        <v>32</v>
      </c>
      <c r="J12" s="85">
        <f>SUM(B12,D12,F12,H12)</f>
        <v>400</v>
      </c>
      <c r="K12" s="202"/>
      <c r="L12" s="188"/>
      <c r="M12" s="190">
        <v>1</v>
      </c>
      <c r="N12" s="192" t="s">
        <v>94</v>
      </c>
      <c r="O12" s="194" t="s">
        <v>155</v>
      </c>
      <c r="P12" s="192" t="s">
        <v>91</v>
      </c>
      <c r="Q12" s="192">
        <v>18615</v>
      </c>
      <c r="R12" s="185">
        <v>2400</v>
      </c>
      <c r="S12" s="187"/>
      <c r="V12" s="144">
        <f>E10</f>
        <v>1</v>
      </c>
      <c r="W12" s="144">
        <f>D10</f>
        <v>500</v>
      </c>
      <c r="X12" s="143">
        <v>174</v>
      </c>
      <c r="Y12" s="119">
        <f t="shared" si="0"/>
        <v>1700</v>
      </c>
    </row>
    <row r="13" spans="1:25" s="74" customFormat="1" ht="15">
      <c r="A13" s="80"/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189"/>
      <c r="M13" s="191"/>
      <c r="N13" s="193"/>
      <c r="O13" s="195"/>
      <c r="P13" s="193"/>
      <c r="Q13" s="193"/>
      <c r="R13" s="186"/>
      <c r="S13" s="186"/>
      <c r="T13" s="86"/>
      <c r="V13" s="144">
        <f>E11</f>
        <v>55</v>
      </c>
      <c r="W13" s="144">
        <f>D11</f>
        <v>300</v>
      </c>
      <c r="X13" s="143">
        <v>10</v>
      </c>
      <c r="Y13" s="119">
        <f t="shared" si="0"/>
        <v>1500</v>
      </c>
    </row>
    <row r="14" spans="12:25" s="74" customFormat="1" ht="13.5" thickBot="1">
      <c r="L14" s="188"/>
      <c r="M14" s="190">
        <v>10</v>
      </c>
      <c r="N14" s="192" t="s">
        <v>197</v>
      </c>
      <c r="O14" s="194" t="s">
        <v>198</v>
      </c>
      <c r="P14" s="192" t="s">
        <v>199</v>
      </c>
      <c r="Q14" s="192" t="s">
        <v>200</v>
      </c>
      <c r="R14" s="185">
        <v>1500</v>
      </c>
      <c r="S14" s="187"/>
      <c r="V14" s="144">
        <f>E12</f>
        <v>61</v>
      </c>
      <c r="W14" s="144">
        <f>D12</f>
        <v>100</v>
      </c>
      <c r="X14" s="143">
        <v>123</v>
      </c>
      <c r="Y14" s="119">
        <f t="shared" si="0"/>
        <v>1300</v>
      </c>
    </row>
    <row r="15" spans="1:25" s="74" customFormat="1" ht="15">
      <c r="A15" s="199" t="s">
        <v>346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89"/>
      <c r="M15" s="191"/>
      <c r="N15" s="193" t="s">
        <v>197</v>
      </c>
      <c r="O15" s="195" t="s">
        <v>198</v>
      </c>
      <c r="P15" s="193" t="s">
        <v>199</v>
      </c>
      <c r="Q15" s="193" t="s">
        <v>200</v>
      </c>
      <c r="R15" s="186"/>
      <c r="S15" s="186"/>
      <c r="V15" s="144">
        <f>G10</f>
        <v>23</v>
      </c>
      <c r="W15" s="144">
        <f>F10</f>
        <v>500</v>
      </c>
      <c r="X15" s="143">
        <v>51</v>
      </c>
      <c r="Y15" s="119">
        <f t="shared" si="0"/>
        <v>900</v>
      </c>
    </row>
    <row r="16" spans="1:25" ht="15">
      <c r="A16" s="79" t="s">
        <v>0</v>
      </c>
      <c r="B16" s="203" t="s">
        <v>336</v>
      </c>
      <c r="C16" s="203"/>
      <c r="D16" s="203"/>
      <c r="E16" s="203"/>
      <c r="F16" s="203"/>
      <c r="G16" s="203"/>
      <c r="H16" s="203"/>
      <c r="I16" s="80"/>
      <c r="J16" s="80"/>
      <c r="K16" s="80"/>
      <c r="L16" s="188"/>
      <c r="M16" s="190">
        <v>22</v>
      </c>
      <c r="N16" s="192" t="s">
        <v>55</v>
      </c>
      <c r="O16" s="194" t="s">
        <v>63</v>
      </c>
      <c r="P16" s="192" t="s">
        <v>54</v>
      </c>
      <c r="Q16" s="192" t="s">
        <v>56</v>
      </c>
      <c r="R16" s="185">
        <v>500</v>
      </c>
      <c r="S16" s="187"/>
      <c r="T16" s="74"/>
      <c r="V16" s="144">
        <f>G11</f>
        <v>123</v>
      </c>
      <c r="W16" s="144">
        <f>F11</f>
        <v>300</v>
      </c>
      <c r="X16" s="143">
        <v>55</v>
      </c>
      <c r="Y16" s="119">
        <f t="shared" si="0"/>
        <v>900</v>
      </c>
    </row>
    <row r="17" spans="1:25" s="74" customFormat="1" ht="15">
      <c r="A17" s="82" t="s">
        <v>8</v>
      </c>
      <c r="B17" s="80" t="s">
        <v>339</v>
      </c>
      <c r="C17" s="80"/>
      <c r="D17" s="80" t="s">
        <v>340</v>
      </c>
      <c r="E17" s="80"/>
      <c r="F17" s="80" t="s">
        <v>341</v>
      </c>
      <c r="G17" s="80"/>
      <c r="H17" s="80" t="s">
        <v>342</v>
      </c>
      <c r="I17" s="80"/>
      <c r="J17" s="80" t="s">
        <v>343</v>
      </c>
      <c r="K17" s="80" t="s">
        <v>344</v>
      </c>
      <c r="L17" s="189"/>
      <c r="M17" s="191"/>
      <c r="N17" s="193" t="s">
        <v>55</v>
      </c>
      <c r="O17" s="195" t="s">
        <v>63</v>
      </c>
      <c r="P17" s="193" t="s">
        <v>54</v>
      </c>
      <c r="Q17" s="193" t="s">
        <v>56</v>
      </c>
      <c r="R17" s="186"/>
      <c r="S17" s="186"/>
      <c r="V17" s="144">
        <f>G12</f>
        <v>101</v>
      </c>
      <c r="W17" s="144">
        <f>F12</f>
        <v>100</v>
      </c>
      <c r="X17" s="143">
        <v>101</v>
      </c>
      <c r="Y17" s="119">
        <f t="shared" si="0"/>
        <v>800</v>
      </c>
    </row>
    <row r="18" spans="1:25" s="74" customFormat="1" ht="15">
      <c r="A18" s="83" t="s">
        <v>235</v>
      </c>
      <c r="B18" s="84">
        <v>300</v>
      </c>
      <c r="C18" s="14">
        <v>174</v>
      </c>
      <c r="D18" s="84">
        <v>300</v>
      </c>
      <c r="E18" s="14">
        <v>1</v>
      </c>
      <c r="F18" s="84">
        <v>300</v>
      </c>
      <c r="G18" s="14">
        <v>52</v>
      </c>
      <c r="H18" s="84">
        <v>300</v>
      </c>
      <c r="I18" s="14">
        <v>52</v>
      </c>
      <c r="J18" s="85">
        <f>SUM(B18,D18,F18,H18,)</f>
        <v>1200</v>
      </c>
      <c r="K18" s="200">
        <f>SUM(J18:J21)</f>
        <v>4800</v>
      </c>
      <c r="L18" s="188"/>
      <c r="M18" s="190">
        <v>23</v>
      </c>
      <c r="N18" s="192" t="s">
        <v>71</v>
      </c>
      <c r="O18" s="194" t="s">
        <v>64</v>
      </c>
      <c r="P18" s="192" t="s">
        <v>54</v>
      </c>
      <c r="Q18" s="192" t="s">
        <v>57</v>
      </c>
      <c r="R18" s="185">
        <v>2300</v>
      </c>
      <c r="S18" s="187"/>
      <c r="V18" s="144">
        <f>I10</f>
        <v>1</v>
      </c>
      <c r="W18" s="144">
        <f>H10</f>
        <v>500</v>
      </c>
      <c r="X18" s="143">
        <v>61</v>
      </c>
      <c r="Y18" s="119">
        <f t="shared" si="0"/>
        <v>600</v>
      </c>
    </row>
    <row r="19" spans="1:25" s="74" customFormat="1" ht="15">
      <c r="A19" s="83" t="s">
        <v>234</v>
      </c>
      <c r="B19" s="84">
        <v>300</v>
      </c>
      <c r="C19" s="14">
        <v>174</v>
      </c>
      <c r="D19" s="84">
        <v>300</v>
      </c>
      <c r="E19" s="14">
        <v>174</v>
      </c>
      <c r="F19" s="84">
        <v>300</v>
      </c>
      <c r="G19" s="14">
        <v>23</v>
      </c>
      <c r="H19" s="84">
        <v>300</v>
      </c>
      <c r="I19" s="14">
        <v>174</v>
      </c>
      <c r="J19" s="85">
        <f>SUM(B19,D19,F19,H19,)</f>
        <v>1200</v>
      </c>
      <c r="K19" s="201"/>
      <c r="L19" s="189"/>
      <c r="M19" s="191"/>
      <c r="N19" s="193" t="s">
        <v>71</v>
      </c>
      <c r="O19" s="195" t="s">
        <v>64</v>
      </c>
      <c r="P19" s="193" t="s">
        <v>54</v>
      </c>
      <c r="Q19" s="193" t="s">
        <v>57</v>
      </c>
      <c r="R19" s="186"/>
      <c r="S19" s="186"/>
      <c r="V19" s="144">
        <f>I11</f>
        <v>10</v>
      </c>
      <c r="W19" s="144">
        <f>H11</f>
        <v>300</v>
      </c>
      <c r="X19" s="143">
        <v>22</v>
      </c>
      <c r="Y19" s="119">
        <f t="shared" si="0"/>
        <v>500</v>
      </c>
    </row>
    <row r="20" spans="1:25" s="74" customFormat="1" ht="15">
      <c r="A20" s="83" t="s">
        <v>233</v>
      </c>
      <c r="B20" s="84">
        <v>300</v>
      </c>
      <c r="C20" s="14">
        <v>10</v>
      </c>
      <c r="D20" s="84">
        <v>300</v>
      </c>
      <c r="E20" s="14">
        <v>10</v>
      </c>
      <c r="F20" s="84">
        <v>300</v>
      </c>
      <c r="G20" s="87">
        <v>10</v>
      </c>
      <c r="H20" s="84">
        <v>300</v>
      </c>
      <c r="I20" s="87">
        <v>10</v>
      </c>
      <c r="J20" s="85">
        <f>SUM(B20,D20,F20,H20,)</f>
        <v>1200</v>
      </c>
      <c r="K20" s="201"/>
      <c r="L20" s="188"/>
      <c r="M20" s="190">
        <v>25</v>
      </c>
      <c r="N20" s="192" t="s">
        <v>73</v>
      </c>
      <c r="O20" s="194" t="s">
        <v>66</v>
      </c>
      <c r="P20" s="192" t="s">
        <v>54</v>
      </c>
      <c r="Q20" s="192" t="s">
        <v>59</v>
      </c>
      <c r="R20" s="185">
        <v>400</v>
      </c>
      <c r="S20" s="187"/>
      <c r="V20" s="144">
        <f>I12</f>
        <v>32</v>
      </c>
      <c r="W20" s="144">
        <f>H12</f>
        <v>100</v>
      </c>
      <c r="X20" s="143">
        <v>73</v>
      </c>
      <c r="Y20" s="119">
        <f t="shared" si="0"/>
        <v>500</v>
      </c>
    </row>
    <row r="21" spans="1:25" s="74" customFormat="1" ht="15">
      <c r="A21" s="83" t="s">
        <v>232</v>
      </c>
      <c r="B21" s="84">
        <v>300</v>
      </c>
      <c r="C21" s="14">
        <v>25</v>
      </c>
      <c r="D21" s="84">
        <v>300</v>
      </c>
      <c r="E21" s="14">
        <v>1</v>
      </c>
      <c r="F21" s="84">
        <v>300</v>
      </c>
      <c r="G21" s="14">
        <v>52</v>
      </c>
      <c r="H21" s="84">
        <v>300</v>
      </c>
      <c r="I21" s="14">
        <v>52</v>
      </c>
      <c r="J21" s="85">
        <f>SUM(B21,D21,F21,H21,)</f>
        <v>1200</v>
      </c>
      <c r="K21" s="202"/>
      <c r="L21" s="189"/>
      <c r="M21" s="191"/>
      <c r="N21" s="193" t="s">
        <v>73</v>
      </c>
      <c r="O21" s="195" t="s">
        <v>66</v>
      </c>
      <c r="P21" s="193" t="s">
        <v>54</v>
      </c>
      <c r="Q21" s="193" t="s">
        <v>59</v>
      </c>
      <c r="R21" s="186"/>
      <c r="S21" s="186"/>
      <c r="V21" s="144">
        <f>C18</f>
        <v>174</v>
      </c>
      <c r="W21" s="144">
        <f>B18</f>
        <v>300</v>
      </c>
      <c r="X21" s="143">
        <v>25</v>
      </c>
      <c r="Y21" s="119">
        <f t="shared" si="0"/>
        <v>400</v>
      </c>
    </row>
    <row r="22" spans="1:25" s="74" customFormat="1" ht="1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188"/>
      <c r="M22" s="190">
        <v>31</v>
      </c>
      <c r="N22" s="192" t="s">
        <v>122</v>
      </c>
      <c r="O22" s="194" t="s">
        <v>123</v>
      </c>
      <c r="P22" s="192" t="s">
        <v>84</v>
      </c>
      <c r="Q22" s="192">
        <v>16602</v>
      </c>
      <c r="R22" s="185">
        <v>300</v>
      </c>
      <c r="S22" s="187"/>
      <c r="V22" s="144">
        <f>C19</f>
        <v>174</v>
      </c>
      <c r="W22" s="144">
        <f>B19</f>
        <v>300</v>
      </c>
      <c r="X22" s="143">
        <v>31</v>
      </c>
      <c r="Y22" s="119">
        <f t="shared" si="0"/>
        <v>300</v>
      </c>
    </row>
    <row r="23" spans="12:25" s="74" customFormat="1" ht="13.5" thickBot="1">
      <c r="L23" s="189"/>
      <c r="M23" s="191"/>
      <c r="N23" s="193" t="s">
        <v>122</v>
      </c>
      <c r="O23" s="195" t="s">
        <v>123</v>
      </c>
      <c r="P23" s="193" t="s">
        <v>84</v>
      </c>
      <c r="Q23" s="193">
        <v>16602</v>
      </c>
      <c r="R23" s="186"/>
      <c r="S23" s="186"/>
      <c r="V23" s="144">
        <f>C20</f>
        <v>10</v>
      </c>
      <c r="W23" s="144">
        <f>B20</f>
        <v>300</v>
      </c>
      <c r="X23" s="143">
        <v>32</v>
      </c>
      <c r="Y23" s="119">
        <f t="shared" si="0"/>
        <v>100</v>
      </c>
    </row>
    <row r="24" spans="1:25" s="74" customFormat="1" ht="15">
      <c r="A24" s="199" t="s">
        <v>347</v>
      </c>
      <c r="B24" s="199"/>
      <c r="C24" s="199"/>
      <c r="D24" s="199"/>
      <c r="L24" s="188"/>
      <c r="M24" s="190">
        <v>32</v>
      </c>
      <c r="N24" s="192" t="s">
        <v>171</v>
      </c>
      <c r="O24" s="194" t="s">
        <v>172</v>
      </c>
      <c r="P24" s="192" t="s">
        <v>84</v>
      </c>
      <c r="Q24" s="192">
        <v>6587</v>
      </c>
      <c r="R24" s="185">
        <v>100</v>
      </c>
      <c r="S24" s="187"/>
      <c r="V24" s="144">
        <f>C21</f>
        <v>25</v>
      </c>
      <c r="W24" s="144">
        <f>B21</f>
        <v>300</v>
      </c>
      <c r="X24" s="143">
        <v>2</v>
      </c>
      <c r="Y24" s="119">
        <f t="shared" si="0"/>
        <v>0</v>
      </c>
    </row>
    <row r="25" spans="1:25" s="74" customFormat="1" ht="15">
      <c r="A25" s="80"/>
      <c r="B25" s="80"/>
      <c r="C25" s="80"/>
      <c r="D25" s="80" t="s">
        <v>337</v>
      </c>
      <c r="L25" s="189"/>
      <c r="M25" s="191"/>
      <c r="N25" s="193" t="s">
        <v>171</v>
      </c>
      <c r="O25" s="195" t="s">
        <v>172</v>
      </c>
      <c r="P25" s="193" t="s">
        <v>84</v>
      </c>
      <c r="Q25" s="193">
        <v>6587</v>
      </c>
      <c r="R25" s="186"/>
      <c r="S25" s="186"/>
      <c r="V25" s="144">
        <f>E18</f>
        <v>1</v>
      </c>
      <c r="W25" s="144">
        <f>D18</f>
        <v>300</v>
      </c>
      <c r="X25" s="143">
        <v>3</v>
      </c>
      <c r="Y25" s="119">
        <f t="shared" si="0"/>
        <v>0</v>
      </c>
    </row>
    <row r="26" spans="1:25" s="74" customFormat="1" ht="15">
      <c r="A26" s="83" t="s">
        <v>297</v>
      </c>
      <c r="B26" s="84">
        <v>2000</v>
      </c>
      <c r="C26" s="14">
        <v>52</v>
      </c>
      <c r="D26" s="196">
        <f>SUM(B26:B35)</f>
        <v>9000</v>
      </c>
      <c r="L26" s="188"/>
      <c r="M26" s="190">
        <v>51</v>
      </c>
      <c r="N26" s="192" t="s">
        <v>133</v>
      </c>
      <c r="O26" s="194" t="s">
        <v>134</v>
      </c>
      <c r="P26" s="192" t="s">
        <v>22</v>
      </c>
      <c r="Q26" s="192">
        <v>17556</v>
      </c>
      <c r="R26" s="185">
        <v>900</v>
      </c>
      <c r="S26" s="187"/>
      <c r="V26" s="144">
        <f>E19</f>
        <v>174</v>
      </c>
      <c r="W26" s="144">
        <f>D19</f>
        <v>300</v>
      </c>
      <c r="X26" s="143">
        <v>5</v>
      </c>
      <c r="Y26" s="119">
        <f t="shared" si="0"/>
        <v>0</v>
      </c>
    </row>
    <row r="27" spans="1:25" s="74" customFormat="1" ht="15">
      <c r="A27" s="83" t="s">
        <v>274</v>
      </c>
      <c r="B27" s="84">
        <v>1500</v>
      </c>
      <c r="C27" s="14">
        <v>23</v>
      </c>
      <c r="D27" s="197"/>
      <c r="E27" s="88"/>
      <c r="L27" s="189"/>
      <c r="M27" s="191"/>
      <c r="N27" s="193" t="s">
        <v>133</v>
      </c>
      <c r="O27" s="195" t="s">
        <v>134</v>
      </c>
      <c r="P27" s="193" t="s">
        <v>22</v>
      </c>
      <c r="Q27" s="193">
        <v>17556</v>
      </c>
      <c r="R27" s="186"/>
      <c r="S27" s="186"/>
      <c r="V27" s="144">
        <f>E20</f>
        <v>10</v>
      </c>
      <c r="W27" s="144">
        <f>D20</f>
        <v>300</v>
      </c>
      <c r="X27" s="143">
        <v>6</v>
      </c>
      <c r="Y27" s="119">
        <f t="shared" si="0"/>
        <v>0</v>
      </c>
    </row>
    <row r="28" spans="1:25" ht="15">
      <c r="A28" s="83" t="s">
        <v>292</v>
      </c>
      <c r="B28" s="84">
        <v>1000</v>
      </c>
      <c r="C28" s="14">
        <v>123</v>
      </c>
      <c r="D28" s="197"/>
      <c r="E28" s="89"/>
      <c r="L28" s="188"/>
      <c r="M28" s="190">
        <v>52</v>
      </c>
      <c r="N28" s="192" t="s">
        <v>169</v>
      </c>
      <c r="O28" s="194" t="s">
        <v>170</v>
      </c>
      <c r="P28" s="192" t="s">
        <v>22</v>
      </c>
      <c r="Q28" s="192">
        <v>6111</v>
      </c>
      <c r="R28" s="185">
        <v>3200</v>
      </c>
      <c r="S28" s="187"/>
      <c r="V28" s="144">
        <f>E21</f>
        <v>1</v>
      </c>
      <c r="W28" s="144">
        <f>D21</f>
        <v>300</v>
      </c>
      <c r="X28" s="143">
        <v>7</v>
      </c>
      <c r="Y28" s="119">
        <f t="shared" si="0"/>
        <v>0</v>
      </c>
    </row>
    <row r="29" spans="1:25" ht="15">
      <c r="A29" s="83" t="s">
        <v>296</v>
      </c>
      <c r="B29" s="84">
        <v>900</v>
      </c>
      <c r="C29" s="14">
        <v>51</v>
      </c>
      <c r="D29" s="197"/>
      <c r="E29" s="90"/>
      <c r="L29" s="189"/>
      <c r="M29" s="191"/>
      <c r="N29" s="193" t="s">
        <v>169</v>
      </c>
      <c r="O29" s="195" t="s">
        <v>170</v>
      </c>
      <c r="P29" s="193" t="s">
        <v>22</v>
      </c>
      <c r="Q29" s="193">
        <v>6111</v>
      </c>
      <c r="R29" s="186"/>
      <c r="S29" s="186"/>
      <c r="V29" s="145">
        <f>G18</f>
        <v>52</v>
      </c>
      <c r="W29" s="145">
        <f>F18</f>
        <v>300</v>
      </c>
      <c r="X29" s="143">
        <v>8</v>
      </c>
      <c r="Y29" s="119">
        <f t="shared" si="0"/>
        <v>0</v>
      </c>
    </row>
    <row r="30" spans="1:25" ht="15">
      <c r="A30" s="83" t="s">
        <v>272</v>
      </c>
      <c r="B30" s="84">
        <v>800</v>
      </c>
      <c r="C30" s="14">
        <v>1</v>
      </c>
      <c r="D30" s="197"/>
      <c r="E30" s="90"/>
      <c r="L30" s="188"/>
      <c r="M30" s="190">
        <v>55</v>
      </c>
      <c r="N30" s="192" t="s">
        <v>131</v>
      </c>
      <c r="O30" s="194" t="s">
        <v>132</v>
      </c>
      <c r="P30" s="192" t="s">
        <v>22</v>
      </c>
      <c r="Q30" s="192">
        <v>17469</v>
      </c>
      <c r="R30" s="185">
        <v>900</v>
      </c>
      <c r="S30" s="187"/>
      <c r="V30" s="145">
        <f>G19</f>
        <v>23</v>
      </c>
      <c r="W30" s="145">
        <f>F19</f>
        <v>300</v>
      </c>
      <c r="X30" s="143">
        <v>9</v>
      </c>
      <c r="Y30" s="119">
        <f t="shared" si="0"/>
        <v>0</v>
      </c>
    </row>
    <row r="31" spans="1:25" s="74" customFormat="1" ht="15">
      <c r="A31" s="83" t="s">
        <v>295</v>
      </c>
      <c r="B31" s="84">
        <v>700</v>
      </c>
      <c r="C31" s="14">
        <v>101</v>
      </c>
      <c r="D31" s="197"/>
      <c r="E31" s="90"/>
      <c r="L31" s="189"/>
      <c r="M31" s="191"/>
      <c r="N31" s="193" t="s">
        <v>131</v>
      </c>
      <c r="O31" s="195" t="s">
        <v>132</v>
      </c>
      <c r="P31" s="193" t="s">
        <v>22</v>
      </c>
      <c r="Q31" s="193">
        <v>17469</v>
      </c>
      <c r="R31" s="186"/>
      <c r="S31" s="186"/>
      <c r="V31" s="145">
        <f>G20</f>
        <v>10</v>
      </c>
      <c r="W31" s="145">
        <f>F20</f>
        <v>300</v>
      </c>
      <c r="X31" s="143">
        <v>11</v>
      </c>
      <c r="Y31" s="119">
        <f t="shared" si="0"/>
        <v>0</v>
      </c>
    </row>
    <row r="32" spans="1:25" ht="15">
      <c r="A32" s="83" t="s">
        <v>289</v>
      </c>
      <c r="B32" s="84">
        <v>600</v>
      </c>
      <c r="C32" s="14">
        <v>55</v>
      </c>
      <c r="D32" s="197"/>
      <c r="E32" s="90"/>
      <c r="L32" s="188"/>
      <c r="M32" s="190">
        <v>61</v>
      </c>
      <c r="N32" s="192" t="s">
        <v>207</v>
      </c>
      <c r="O32" s="194" t="s">
        <v>208</v>
      </c>
      <c r="P32" s="192" t="s">
        <v>209</v>
      </c>
      <c r="Q32" s="192" t="s">
        <v>210</v>
      </c>
      <c r="R32" s="185">
        <v>600</v>
      </c>
      <c r="S32" s="187"/>
      <c r="V32" s="145">
        <f>G21</f>
        <v>52</v>
      </c>
      <c r="W32" s="145">
        <f>F21</f>
        <v>300</v>
      </c>
      <c r="X32" s="143">
        <v>12</v>
      </c>
      <c r="Y32" s="119">
        <f t="shared" si="0"/>
        <v>0</v>
      </c>
    </row>
    <row r="33" spans="1:25" ht="15">
      <c r="A33" s="83" t="s">
        <v>294</v>
      </c>
      <c r="B33" s="84">
        <v>500</v>
      </c>
      <c r="C33" s="14">
        <v>61</v>
      </c>
      <c r="D33" s="197"/>
      <c r="E33" s="90"/>
      <c r="L33" s="189"/>
      <c r="M33" s="191"/>
      <c r="N33" s="193" t="s">
        <v>207</v>
      </c>
      <c r="O33" s="195" t="s">
        <v>208</v>
      </c>
      <c r="P33" s="193" t="s">
        <v>209</v>
      </c>
      <c r="Q33" s="193" t="s">
        <v>210</v>
      </c>
      <c r="R33" s="186"/>
      <c r="S33" s="186"/>
      <c r="V33" s="145">
        <f>I18</f>
        <v>52</v>
      </c>
      <c r="W33" s="145">
        <f>H18</f>
        <v>300</v>
      </c>
      <c r="X33" s="143">
        <v>13</v>
      </c>
      <c r="Y33" s="119">
        <f t="shared" si="0"/>
        <v>0</v>
      </c>
    </row>
    <row r="34" spans="1:25" ht="15">
      <c r="A34" s="83" t="s">
        <v>264</v>
      </c>
      <c r="B34" s="84">
        <v>500</v>
      </c>
      <c r="C34" s="14">
        <v>22</v>
      </c>
      <c r="D34" s="197"/>
      <c r="E34" s="90"/>
      <c r="L34" s="188"/>
      <c r="M34" s="190">
        <v>73</v>
      </c>
      <c r="N34" s="192" t="s">
        <v>151</v>
      </c>
      <c r="O34" s="194" t="s">
        <v>152</v>
      </c>
      <c r="P34" s="192" t="s">
        <v>146</v>
      </c>
      <c r="Q34" s="192">
        <v>18379</v>
      </c>
      <c r="R34" s="185">
        <v>500</v>
      </c>
      <c r="S34" s="187"/>
      <c r="V34" s="145">
        <f>I19</f>
        <v>174</v>
      </c>
      <c r="W34" s="145">
        <f>H19</f>
        <v>300</v>
      </c>
      <c r="X34" s="143">
        <v>14</v>
      </c>
      <c r="Y34" s="119">
        <f t="shared" si="0"/>
        <v>0</v>
      </c>
    </row>
    <row r="35" spans="1:25" s="74" customFormat="1" ht="15">
      <c r="A35" s="83" t="s">
        <v>293</v>
      </c>
      <c r="B35" s="84">
        <v>500</v>
      </c>
      <c r="C35" s="14">
        <v>73</v>
      </c>
      <c r="D35" s="198"/>
      <c r="E35" s="90"/>
      <c r="L35" s="189"/>
      <c r="M35" s="191"/>
      <c r="N35" s="193" t="s">
        <v>151</v>
      </c>
      <c r="O35" s="195" t="s">
        <v>152</v>
      </c>
      <c r="P35" s="193" t="s">
        <v>146</v>
      </c>
      <c r="Q35" s="193">
        <v>18379</v>
      </c>
      <c r="R35" s="186"/>
      <c r="S35" s="186"/>
      <c r="V35" s="145">
        <f>I20</f>
        <v>10</v>
      </c>
      <c r="W35" s="145">
        <f>H20</f>
        <v>300</v>
      </c>
      <c r="X35" s="143">
        <v>15</v>
      </c>
      <c r="Y35" s="119">
        <f t="shared" si="0"/>
        <v>0</v>
      </c>
    </row>
    <row r="36" spans="1:25" s="74" customFormat="1" ht="15">
      <c r="A36" s="80"/>
      <c r="B36" s="80"/>
      <c r="C36" s="80"/>
      <c r="D36" s="80"/>
      <c r="E36" s="90"/>
      <c r="L36" s="188"/>
      <c r="M36" s="190">
        <v>101</v>
      </c>
      <c r="N36" s="192" t="s">
        <v>124</v>
      </c>
      <c r="O36" s="194" t="s">
        <v>125</v>
      </c>
      <c r="P36" s="192" t="s">
        <v>126</v>
      </c>
      <c r="Q36" s="192">
        <v>16849</v>
      </c>
      <c r="R36" s="185">
        <v>800</v>
      </c>
      <c r="S36" s="187"/>
      <c r="V36" s="145">
        <f>I21</f>
        <v>52</v>
      </c>
      <c r="W36" s="145">
        <f>H21</f>
        <v>300</v>
      </c>
      <c r="X36" s="143">
        <v>16</v>
      </c>
      <c r="Y36" s="119">
        <f t="shared" si="0"/>
        <v>0</v>
      </c>
    </row>
    <row r="37" spans="5:25" s="74" customFormat="1" ht="15">
      <c r="E37" s="90"/>
      <c r="L37" s="189"/>
      <c r="M37" s="191"/>
      <c r="N37" s="193" t="s">
        <v>124</v>
      </c>
      <c r="O37" s="195" t="s">
        <v>125</v>
      </c>
      <c r="P37" s="193" t="s">
        <v>126</v>
      </c>
      <c r="Q37" s="193">
        <v>16849</v>
      </c>
      <c r="R37" s="186"/>
      <c r="S37" s="186"/>
      <c r="V37" s="144">
        <f>C26</f>
        <v>52</v>
      </c>
      <c r="W37" s="144">
        <f aca="true" t="shared" si="1" ref="W37:W46">B26</f>
        <v>2000</v>
      </c>
      <c r="X37" s="143">
        <v>21</v>
      </c>
      <c r="Y37" s="119">
        <f t="shared" si="0"/>
        <v>0</v>
      </c>
    </row>
    <row r="38" spans="5:25" s="74" customFormat="1" ht="15">
      <c r="E38" s="90"/>
      <c r="L38" s="188"/>
      <c r="M38" s="190">
        <v>123</v>
      </c>
      <c r="N38" s="192" t="s">
        <v>127</v>
      </c>
      <c r="O38" s="194" t="s">
        <v>128</v>
      </c>
      <c r="P38" s="192" t="s">
        <v>118</v>
      </c>
      <c r="Q38" s="192">
        <v>16978</v>
      </c>
      <c r="R38" s="185">
        <v>1300</v>
      </c>
      <c r="S38" s="187"/>
      <c r="V38" s="144">
        <f>C27</f>
        <v>23</v>
      </c>
      <c r="W38" s="144">
        <f t="shared" si="1"/>
        <v>1500</v>
      </c>
      <c r="X38" s="143">
        <v>24</v>
      </c>
      <c r="Y38" s="119">
        <f t="shared" si="0"/>
        <v>0</v>
      </c>
    </row>
    <row r="39" spans="5:25" s="74" customFormat="1" ht="15">
      <c r="E39" s="89"/>
      <c r="L39" s="189"/>
      <c r="M39" s="191"/>
      <c r="N39" s="193" t="s">
        <v>127</v>
      </c>
      <c r="O39" s="195" t="s">
        <v>128</v>
      </c>
      <c r="P39" s="193" t="s">
        <v>118</v>
      </c>
      <c r="Q39" s="193">
        <v>16978</v>
      </c>
      <c r="R39" s="186"/>
      <c r="S39" s="186"/>
      <c r="V39" s="144">
        <f>C28</f>
        <v>123</v>
      </c>
      <c r="W39" s="144">
        <f t="shared" si="1"/>
        <v>1000</v>
      </c>
      <c r="X39" s="143">
        <v>26</v>
      </c>
      <c r="Y39" s="119">
        <f t="shared" si="0"/>
        <v>0</v>
      </c>
    </row>
    <row r="40" spans="8:25" s="74" customFormat="1" ht="15">
      <c r="H40" s="80"/>
      <c r="I40" s="80"/>
      <c r="J40" s="80"/>
      <c r="K40" s="80"/>
      <c r="L40" s="188"/>
      <c r="M40" s="190">
        <v>174</v>
      </c>
      <c r="N40" s="192" t="s">
        <v>139</v>
      </c>
      <c r="O40" s="194" t="s">
        <v>140</v>
      </c>
      <c r="P40" s="192" t="s">
        <v>25</v>
      </c>
      <c r="Q40" s="192">
        <v>17781</v>
      </c>
      <c r="R40" s="185">
        <v>1700</v>
      </c>
      <c r="S40" s="187"/>
      <c r="V40" s="144">
        <f>C29</f>
        <v>51</v>
      </c>
      <c r="W40" s="144">
        <f t="shared" si="1"/>
        <v>900</v>
      </c>
      <c r="X40" s="143">
        <v>27</v>
      </c>
      <c r="Y40" s="119">
        <f t="shared" si="0"/>
        <v>0</v>
      </c>
    </row>
    <row r="41" spans="8:25" s="74" customFormat="1" ht="15" customHeight="1">
      <c r="H41" s="80"/>
      <c r="I41" s="80"/>
      <c r="J41" s="92" t="s">
        <v>311</v>
      </c>
      <c r="K41" s="92">
        <f>SUM(K10,K18,D26)</f>
        <v>17400</v>
      </c>
      <c r="L41" s="189"/>
      <c r="M41" s="191"/>
      <c r="N41" s="193" t="s">
        <v>139</v>
      </c>
      <c r="O41" s="195" t="s">
        <v>140</v>
      </c>
      <c r="P41" s="193" t="s">
        <v>25</v>
      </c>
      <c r="Q41" s="193">
        <v>17781</v>
      </c>
      <c r="R41" s="186"/>
      <c r="S41" s="186"/>
      <c r="V41" s="144">
        <f>C30</f>
        <v>1</v>
      </c>
      <c r="W41" s="144">
        <f t="shared" si="1"/>
        <v>800</v>
      </c>
      <c r="X41" s="143">
        <v>28</v>
      </c>
      <c r="Y41" s="119">
        <f aca="true" t="shared" si="2" ref="Y41:Y72">SUMIF($V$9:$V$46,$X$9:$X$80,$W$9:$W$46)</f>
        <v>0</v>
      </c>
    </row>
    <row r="42" spans="8:25" s="74" customFormat="1" ht="12.75" customHeight="1">
      <c r="H42" s="80"/>
      <c r="I42" s="80"/>
      <c r="J42" s="80"/>
      <c r="K42" s="80"/>
      <c r="L42" s="91"/>
      <c r="M42" s="91"/>
      <c r="N42" s="91"/>
      <c r="O42" s="91"/>
      <c r="P42" s="91"/>
      <c r="Q42" s="91"/>
      <c r="R42" s="91"/>
      <c r="S42" s="91"/>
      <c r="V42" s="144">
        <f>C31</f>
        <v>101</v>
      </c>
      <c r="W42" s="144">
        <f t="shared" si="1"/>
        <v>700</v>
      </c>
      <c r="X42" s="143">
        <v>29</v>
      </c>
      <c r="Y42" s="119">
        <f t="shared" si="2"/>
        <v>0</v>
      </c>
    </row>
    <row r="43" spans="22:25" ht="12.75" customHeight="1">
      <c r="V43" s="144">
        <f>C32</f>
        <v>55</v>
      </c>
      <c r="W43" s="144">
        <f t="shared" si="1"/>
        <v>600</v>
      </c>
      <c r="X43" s="143">
        <v>41</v>
      </c>
      <c r="Y43" s="119">
        <f t="shared" si="2"/>
        <v>0</v>
      </c>
    </row>
    <row r="44" spans="12:25" ht="15">
      <c r="L44" s="89"/>
      <c r="M44" s="93"/>
      <c r="N44" s="77"/>
      <c r="O44" s="94"/>
      <c r="P44" s="77"/>
      <c r="Q44" s="95"/>
      <c r="R44" s="95"/>
      <c r="S44" s="95"/>
      <c r="V44" s="144">
        <f>C33</f>
        <v>61</v>
      </c>
      <c r="W44" s="144">
        <f t="shared" si="1"/>
        <v>500</v>
      </c>
      <c r="X44" s="143">
        <v>42</v>
      </c>
      <c r="Y44" s="119">
        <f t="shared" si="2"/>
        <v>0</v>
      </c>
    </row>
    <row r="45" spans="22:25" ht="12.75">
      <c r="V45" s="144">
        <f>C34</f>
        <v>22</v>
      </c>
      <c r="W45" s="144">
        <f t="shared" si="1"/>
        <v>500</v>
      </c>
      <c r="X45" s="143">
        <v>43</v>
      </c>
      <c r="Y45" s="119">
        <f t="shared" si="2"/>
        <v>0</v>
      </c>
    </row>
    <row r="46" spans="17:25" ht="15">
      <c r="Q46" s="92" t="s">
        <v>311</v>
      </c>
      <c r="R46" s="92">
        <f>SUM(R12:R41)</f>
        <v>17400</v>
      </c>
      <c r="V46" s="144">
        <f>C35</f>
        <v>73</v>
      </c>
      <c r="W46" s="144">
        <f t="shared" si="1"/>
        <v>500</v>
      </c>
      <c r="X46" s="143">
        <v>44</v>
      </c>
      <c r="Y46" s="119">
        <f t="shared" si="2"/>
        <v>0</v>
      </c>
    </row>
    <row r="47" spans="21:25" ht="12.75">
      <c r="U47" s="142"/>
      <c r="V47" s="148"/>
      <c r="W47" s="149"/>
      <c r="X47" s="143">
        <v>45</v>
      </c>
      <c r="Y47" s="119">
        <f t="shared" si="2"/>
        <v>0</v>
      </c>
    </row>
    <row r="48" spans="1:25" ht="6" customHeight="1">
      <c r="A48" s="96"/>
      <c r="B48" s="96"/>
      <c r="C48" s="96"/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6"/>
      <c r="U48" s="142"/>
      <c r="V48" s="148"/>
      <c r="W48" s="149"/>
      <c r="X48" s="143">
        <v>46</v>
      </c>
      <c r="Y48" s="119">
        <f t="shared" si="2"/>
        <v>0</v>
      </c>
    </row>
    <row r="49" spans="1:25" ht="4.5" customHeight="1">
      <c r="A49" s="97"/>
      <c r="B49" s="97"/>
      <c r="C49" s="97"/>
      <c r="D49" s="97"/>
      <c r="E49" s="97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V49" s="149"/>
      <c r="W49" s="149"/>
      <c r="X49" s="143">
        <v>53</v>
      </c>
      <c r="Y49" s="119">
        <f t="shared" si="2"/>
        <v>0</v>
      </c>
    </row>
    <row r="50" spans="1:25" ht="12.75">
      <c r="A50" s="97"/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V50" s="149"/>
      <c r="W50" s="149"/>
      <c r="X50" s="143">
        <v>54</v>
      </c>
      <c r="Y50" s="119">
        <f t="shared" si="2"/>
        <v>0</v>
      </c>
    </row>
    <row r="51" spans="1:25" ht="12.75">
      <c r="A51" s="97"/>
      <c r="B51" s="97"/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V51" s="149"/>
      <c r="W51" s="149"/>
      <c r="X51" s="143">
        <v>56</v>
      </c>
      <c r="Y51" s="119">
        <f t="shared" si="2"/>
        <v>0</v>
      </c>
    </row>
    <row r="52" spans="1:25" ht="12.75">
      <c r="A52" s="97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V52" s="149"/>
      <c r="W52" s="149"/>
      <c r="X52" s="143">
        <v>57</v>
      </c>
      <c r="Y52" s="119">
        <f t="shared" si="2"/>
        <v>0</v>
      </c>
    </row>
    <row r="53" spans="1:25" ht="12.75">
      <c r="A53" s="97"/>
      <c r="B53" s="97"/>
      <c r="C53" s="97"/>
      <c r="D53" s="97"/>
      <c r="E53" s="97"/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V53" s="149"/>
      <c r="W53" s="149"/>
      <c r="X53" s="143">
        <v>58</v>
      </c>
      <c r="Y53" s="119">
        <f t="shared" si="2"/>
        <v>0</v>
      </c>
    </row>
    <row r="54" spans="1:25" ht="12.75">
      <c r="A54" s="97"/>
      <c r="B54" s="97"/>
      <c r="C54" s="97"/>
      <c r="D54" s="97"/>
      <c r="E54" s="97"/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V54" s="149"/>
      <c r="W54" s="149"/>
      <c r="X54" s="143">
        <v>59</v>
      </c>
      <c r="Y54" s="119">
        <f t="shared" si="2"/>
        <v>0</v>
      </c>
    </row>
    <row r="55" spans="1:25" ht="12.75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V55" s="149"/>
      <c r="W55" s="149"/>
      <c r="X55" s="143">
        <v>60</v>
      </c>
      <c r="Y55" s="119">
        <f t="shared" si="2"/>
        <v>0</v>
      </c>
    </row>
    <row r="56" spans="1:25" ht="12.75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V56" s="149"/>
      <c r="W56" s="149"/>
      <c r="X56" s="143">
        <v>71</v>
      </c>
      <c r="Y56" s="119">
        <f t="shared" si="2"/>
        <v>0</v>
      </c>
    </row>
    <row r="57" spans="1:25" ht="12.75">
      <c r="A57" s="97"/>
      <c r="B57" s="97"/>
      <c r="C57" s="97"/>
      <c r="D57" s="97"/>
      <c r="E57" s="97"/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V57" s="149"/>
      <c r="W57" s="149"/>
      <c r="X57" s="143">
        <v>72</v>
      </c>
      <c r="Y57" s="119">
        <f t="shared" si="2"/>
        <v>0</v>
      </c>
    </row>
    <row r="58" spans="1:25" ht="12.75">
      <c r="A58" s="97"/>
      <c r="B58" s="97"/>
      <c r="C58" s="97"/>
      <c r="D58" s="97"/>
      <c r="E58" s="97"/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V58" s="149"/>
      <c r="W58" s="149"/>
      <c r="X58" s="143">
        <v>74</v>
      </c>
      <c r="Y58" s="119">
        <f t="shared" si="2"/>
        <v>0</v>
      </c>
    </row>
    <row r="59" spans="1:25" ht="12.75">
      <c r="A59" s="97"/>
      <c r="B59" s="97"/>
      <c r="C59" s="97"/>
      <c r="D59" s="97"/>
      <c r="E59" s="97"/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V59" s="149"/>
      <c r="W59" s="149"/>
      <c r="X59" s="143">
        <v>81</v>
      </c>
      <c r="Y59" s="119">
        <f t="shared" si="2"/>
        <v>0</v>
      </c>
    </row>
    <row r="60" spans="1:25" ht="12.75">
      <c r="A60" s="97"/>
      <c r="B60" s="97"/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V60" s="149"/>
      <c r="W60" s="149"/>
      <c r="X60" s="143">
        <v>91</v>
      </c>
      <c r="Y60" s="119">
        <f t="shared" si="2"/>
        <v>0</v>
      </c>
    </row>
    <row r="61" spans="1:25" ht="12.75">
      <c r="A61" s="97"/>
      <c r="B61" s="97"/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V61" s="149"/>
      <c r="W61" s="149"/>
      <c r="X61" s="143">
        <v>92</v>
      </c>
      <c r="Y61" s="119">
        <f t="shared" si="2"/>
        <v>0</v>
      </c>
    </row>
    <row r="62" spans="1:25" ht="12.75">
      <c r="A62" s="97"/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V62" s="149"/>
      <c r="W62" s="149"/>
      <c r="X62" s="143">
        <v>93</v>
      </c>
      <c r="Y62" s="119">
        <f t="shared" si="2"/>
        <v>0</v>
      </c>
    </row>
    <row r="63" spans="1:25" ht="12.75">
      <c r="A63" s="97"/>
      <c r="B63" s="97"/>
      <c r="C63" s="97"/>
      <c r="D63" s="97"/>
      <c r="E63" s="97"/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V63" s="149"/>
      <c r="W63" s="149"/>
      <c r="X63" s="143">
        <v>94</v>
      </c>
      <c r="Y63" s="119">
        <f t="shared" si="2"/>
        <v>0</v>
      </c>
    </row>
    <row r="64" spans="1:25" ht="12.75">
      <c r="A64" s="97"/>
      <c r="B64" s="97"/>
      <c r="C64" s="97"/>
      <c r="D64" s="97"/>
      <c r="E64" s="97"/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V64" s="149"/>
      <c r="W64" s="149"/>
      <c r="X64" s="143">
        <v>111</v>
      </c>
      <c r="Y64" s="119">
        <f t="shared" si="2"/>
        <v>0</v>
      </c>
    </row>
    <row r="65" spans="1:25" ht="12.75">
      <c r="A65" s="97"/>
      <c r="B65" s="97"/>
      <c r="C65" s="97"/>
      <c r="D65" s="97"/>
      <c r="E65" s="97"/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V65" s="149"/>
      <c r="W65" s="149"/>
      <c r="X65" s="143">
        <v>121</v>
      </c>
      <c r="Y65" s="119">
        <f t="shared" si="2"/>
        <v>0</v>
      </c>
    </row>
    <row r="66" spans="1:25" ht="12.75">
      <c r="A66" s="97"/>
      <c r="B66" s="97"/>
      <c r="C66" s="97"/>
      <c r="D66" s="97"/>
      <c r="E66" s="97"/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V66" s="149"/>
      <c r="W66" s="149"/>
      <c r="X66" s="143">
        <v>122</v>
      </c>
      <c r="Y66" s="119">
        <f t="shared" si="2"/>
        <v>0</v>
      </c>
    </row>
    <row r="67" spans="1:25" ht="6" customHeight="1">
      <c r="A67" s="96"/>
      <c r="B67" s="96"/>
      <c r="C67" s="96"/>
      <c r="D67" s="96"/>
      <c r="E67" s="96"/>
      <c r="F67" s="96"/>
      <c r="G67" s="96"/>
      <c r="H67" s="96"/>
      <c r="I67" s="96"/>
      <c r="J67" s="96"/>
      <c r="K67" s="96"/>
      <c r="L67" s="96"/>
      <c r="M67" s="96"/>
      <c r="N67" s="96"/>
      <c r="O67" s="96"/>
      <c r="P67" s="96"/>
      <c r="Q67" s="96"/>
      <c r="R67" s="96"/>
      <c r="S67" s="96"/>
      <c r="V67" s="149"/>
      <c r="W67" s="149"/>
      <c r="X67" s="143">
        <v>124</v>
      </c>
      <c r="Y67" s="119">
        <f t="shared" si="2"/>
        <v>0</v>
      </c>
    </row>
    <row r="68" spans="1:25" ht="11.25" customHeight="1">
      <c r="A68" s="169" t="s">
        <v>19</v>
      </c>
      <c r="B68" s="169"/>
      <c r="C68" s="169"/>
      <c r="D68" s="169"/>
      <c r="E68" s="169"/>
      <c r="F68" s="169"/>
      <c r="G68" s="169"/>
      <c r="H68" s="169"/>
      <c r="I68" s="169"/>
      <c r="J68" s="169"/>
      <c r="K68" s="169"/>
      <c r="L68" s="169" t="s">
        <v>19</v>
      </c>
      <c r="M68" s="169"/>
      <c r="N68" s="169"/>
      <c r="O68" s="169"/>
      <c r="P68" s="169"/>
      <c r="Q68" s="169"/>
      <c r="R68" s="169"/>
      <c r="S68" s="169"/>
      <c r="V68" s="149"/>
      <c r="W68" s="149"/>
      <c r="X68" s="143">
        <v>131</v>
      </c>
      <c r="Y68" s="119">
        <f t="shared" si="2"/>
        <v>0</v>
      </c>
    </row>
    <row r="69" spans="22:25" ht="12.75">
      <c r="V69" s="149"/>
      <c r="W69" s="149"/>
      <c r="X69" s="143">
        <v>132</v>
      </c>
      <c r="Y69" s="119">
        <f t="shared" si="2"/>
        <v>0</v>
      </c>
    </row>
    <row r="70" spans="22:25" ht="12.75">
      <c r="V70" s="149"/>
      <c r="W70" s="149"/>
      <c r="X70" s="143">
        <v>133</v>
      </c>
      <c r="Y70" s="119">
        <f t="shared" si="2"/>
        <v>0</v>
      </c>
    </row>
    <row r="71" spans="22:25" ht="12.75">
      <c r="V71" s="149"/>
      <c r="W71" s="149"/>
      <c r="X71" s="143">
        <v>141</v>
      </c>
      <c r="Y71" s="119">
        <f t="shared" si="2"/>
        <v>0</v>
      </c>
    </row>
    <row r="72" spans="3:25" ht="12.75">
      <c r="C72"/>
      <c r="V72" s="149"/>
      <c r="W72" s="149"/>
      <c r="X72" s="143">
        <v>152</v>
      </c>
      <c r="Y72" s="119">
        <f t="shared" si="2"/>
        <v>0</v>
      </c>
    </row>
    <row r="73" spans="3:25" ht="12.75">
      <c r="C73"/>
      <c r="V73" s="149"/>
      <c r="W73" s="149"/>
      <c r="X73" s="143">
        <v>153</v>
      </c>
      <c r="Y73" s="119">
        <f aca="true" t="shared" si="3" ref="Y73:Y80">SUMIF($V$9:$V$46,$X$9:$X$80,$W$9:$W$46)</f>
        <v>0</v>
      </c>
    </row>
    <row r="74" spans="3:25" ht="12.75">
      <c r="C74"/>
      <c r="V74" s="149"/>
      <c r="W74" s="149"/>
      <c r="X74" s="143">
        <v>154</v>
      </c>
      <c r="Y74" s="119">
        <f t="shared" si="3"/>
        <v>0</v>
      </c>
    </row>
    <row r="75" spans="22:25" ht="12.75">
      <c r="V75" s="149"/>
      <c r="W75" s="149"/>
      <c r="X75" s="143">
        <v>156</v>
      </c>
      <c r="Y75" s="119">
        <f t="shared" si="3"/>
        <v>0</v>
      </c>
    </row>
    <row r="76" spans="22:25" ht="12.75">
      <c r="V76" s="149"/>
      <c r="W76" s="149"/>
      <c r="X76" s="143">
        <v>157</v>
      </c>
      <c r="Y76" s="119">
        <f t="shared" si="3"/>
        <v>0</v>
      </c>
    </row>
    <row r="77" spans="22:25" ht="12.75">
      <c r="V77" s="149"/>
      <c r="W77" s="149"/>
      <c r="X77" s="143">
        <v>158</v>
      </c>
      <c r="Y77" s="119">
        <f t="shared" si="3"/>
        <v>0</v>
      </c>
    </row>
    <row r="78" spans="22:25" ht="12.75">
      <c r="V78" s="149"/>
      <c r="W78" s="149"/>
      <c r="X78" s="143">
        <v>161</v>
      </c>
      <c r="Y78" s="119">
        <f t="shared" si="3"/>
        <v>0</v>
      </c>
    </row>
    <row r="79" spans="22:25" ht="12.75">
      <c r="V79" s="149"/>
      <c r="W79" s="149"/>
      <c r="X79" s="143">
        <v>171</v>
      </c>
      <c r="Y79" s="119">
        <f t="shared" si="3"/>
        <v>0</v>
      </c>
    </row>
    <row r="80" spans="22:25" ht="12.75">
      <c r="V80" s="149"/>
      <c r="W80" s="149"/>
      <c r="X80" s="143">
        <v>173</v>
      </c>
      <c r="Y80" s="119">
        <f t="shared" si="3"/>
        <v>0</v>
      </c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</sheetData>
  <sheetProtection/>
  <mergeCells count="143">
    <mergeCell ref="A5:K5"/>
    <mergeCell ref="L5:S5"/>
    <mergeCell ref="A7:K7"/>
    <mergeCell ref="B8:H8"/>
    <mergeCell ref="B9:C9"/>
    <mergeCell ref="D9:E9"/>
    <mergeCell ref="F9:G9"/>
    <mergeCell ref="H9:I9"/>
    <mergeCell ref="A1:K1"/>
    <mergeCell ref="L1:S1"/>
    <mergeCell ref="A2:K2"/>
    <mergeCell ref="L2:S2"/>
    <mergeCell ref="B3:F3"/>
    <mergeCell ref="M3:Q3"/>
    <mergeCell ref="K10:K12"/>
    <mergeCell ref="L10:S10"/>
    <mergeCell ref="L12:L13"/>
    <mergeCell ref="M12:M13"/>
    <mergeCell ref="N12:N13"/>
    <mergeCell ref="O12:O13"/>
    <mergeCell ref="P12:P13"/>
    <mergeCell ref="Q12:Q13"/>
    <mergeCell ref="R12:R13"/>
    <mergeCell ref="S12:S13"/>
    <mergeCell ref="R14:R15"/>
    <mergeCell ref="S14:S15"/>
    <mergeCell ref="A15:K15"/>
    <mergeCell ref="B16:H16"/>
    <mergeCell ref="L16:L17"/>
    <mergeCell ref="M16:M17"/>
    <mergeCell ref="N16:N17"/>
    <mergeCell ref="O16:O17"/>
    <mergeCell ref="P16:P17"/>
    <mergeCell ref="Q16:Q17"/>
    <mergeCell ref="L14:L15"/>
    <mergeCell ref="M14:M15"/>
    <mergeCell ref="N14:N15"/>
    <mergeCell ref="O14:O15"/>
    <mergeCell ref="P14:P15"/>
    <mergeCell ref="Q14:Q15"/>
    <mergeCell ref="R16:R17"/>
    <mergeCell ref="S16:S17"/>
    <mergeCell ref="K18:K21"/>
    <mergeCell ref="L18:L19"/>
    <mergeCell ref="M18:M19"/>
    <mergeCell ref="N18:N19"/>
    <mergeCell ref="O18:O19"/>
    <mergeCell ref="P18:P19"/>
    <mergeCell ref="Q18:Q19"/>
    <mergeCell ref="R18:R19"/>
    <mergeCell ref="S18:S19"/>
    <mergeCell ref="L20:L21"/>
    <mergeCell ref="M20:M21"/>
    <mergeCell ref="N20:N21"/>
    <mergeCell ref="O20:O21"/>
    <mergeCell ref="P20:P21"/>
    <mergeCell ref="Q20:Q21"/>
    <mergeCell ref="R20:R21"/>
    <mergeCell ref="S20:S21"/>
    <mergeCell ref="R22:R23"/>
    <mergeCell ref="S22:S23"/>
    <mergeCell ref="A24:D24"/>
    <mergeCell ref="L24:L25"/>
    <mergeCell ref="M24:M25"/>
    <mergeCell ref="N24:N25"/>
    <mergeCell ref="O24:O25"/>
    <mergeCell ref="P24:P25"/>
    <mergeCell ref="Q24:Q25"/>
    <mergeCell ref="R24:R25"/>
    <mergeCell ref="L22:L23"/>
    <mergeCell ref="M22:M23"/>
    <mergeCell ref="N22:N23"/>
    <mergeCell ref="O22:O23"/>
    <mergeCell ref="P22:P23"/>
    <mergeCell ref="Q22:Q23"/>
    <mergeCell ref="S24:S25"/>
    <mergeCell ref="R40:R41"/>
    <mergeCell ref="S40:S41"/>
    <mergeCell ref="D26:D35"/>
    <mergeCell ref="L26:L27"/>
    <mergeCell ref="M26:M27"/>
    <mergeCell ref="N26:N27"/>
    <mergeCell ref="O26:O27"/>
    <mergeCell ref="P26:P27"/>
    <mergeCell ref="Q26:Q27"/>
    <mergeCell ref="R26:R27"/>
    <mergeCell ref="S26:S27"/>
    <mergeCell ref="R28:R29"/>
    <mergeCell ref="S28:S29"/>
    <mergeCell ref="L30:L31"/>
    <mergeCell ref="M30:M31"/>
    <mergeCell ref="N30:N31"/>
    <mergeCell ref="O30:O31"/>
    <mergeCell ref="P30:P31"/>
    <mergeCell ref="Q30:Q31"/>
    <mergeCell ref="R30:R31"/>
    <mergeCell ref="S30:S31"/>
    <mergeCell ref="L28:L29"/>
    <mergeCell ref="M28:M29"/>
    <mergeCell ref="N28:N29"/>
    <mergeCell ref="Q28:Q29"/>
    <mergeCell ref="R32:R33"/>
    <mergeCell ref="S32:S33"/>
    <mergeCell ref="L34:L35"/>
    <mergeCell ref="M34:M35"/>
    <mergeCell ref="N34:N35"/>
    <mergeCell ref="O34:O35"/>
    <mergeCell ref="P34:P35"/>
    <mergeCell ref="Q34:Q35"/>
    <mergeCell ref="R34:R35"/>
    <mergeCell ref="S34:S35"/>
    <mergeCell ref="L32:L33"/>
    <mergeCell ref="M32:M33"/>
    <mergeCell ref="N32:N33"/>
    <mergeCell ref="O32:O33"/>
    <mergeCell ref="P32:P33"/>
    <mergeCell ref="Q32:Q33"/>
    <mergeCell ref="O28:O29"/>
    <mergeCell ref="P28:P29"/>
    <mergeCell ref="A68:K68"/>
    <mergeCell ref="L68:S68"/>
    <mergeCell ref="R36:R37"/>
    <mergeCell ref="S36:S37"/>
    <mergeCell ref="L38:L39"/>
    <mergeCell ref="M38:M39"/>
    <mergeCell ref="N38:N39"/>
    <mergeCell ref="O38:O39"/>
    <mergeCell ref="P38:P39"/>
    <mergeCell ref="Q38:Q39"/>
    <mergeCell ref="R38:R39"/>
    <mergeCell ref="S38:S39"/>
    <mergeCell ref="L36:L37"/>
    <mergeCell ref="M36:M37"/>
    <mergeCell ref="N36:N37"/>
    <mergeCell ref="O36:O37"/>
    <mergeCell ref="P36:P37"/>
    <mergeCell ref="Q36:Q37"/>
    <mergeCell ref="L40:L41"/>
    <mergeCell ref="M40:M41"/>
    <mergeCell ref="N40:N41"/>
    <mergeCell ref="O40:O41"/>
    <mergeCell ref="P40:P41"/>
    <mergeCell ref="Q40:Q41"/>
  </mergeCells>
  <printOptions/>
  <pageMargins left="0.54" right="0.32" top="0.31496062992125984" bottom="0.31496062992125984" header="0.2362204724409449" footer="0.1968503937007874"/>
  <pageSetup horizontalDpi="300" verticalDpi="3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9"/>
  <sheetViews>
    <sheetView zoomScale="70" zoomScaleNormal="70" zoomScalePageLayoutView="0" workbookViewId="0" topLeftCell="A1">
      <selection activeCell="A1" sqref="A1:K1"/>
    </sheetView>
  </sheetViews>
  <sheetFormatPr defaultColWidth="9.140625" defaultRowHeight="12.75"/>
  <cols>
    <col min="1" max="1" width="4.8515625" style="30" customWidth="1"/>
    <col min="2" max="2" width="5.7109375" style="30" customWidth="1"/>
    <col min="3" max="3" width="15.57421875" style="2" customWidth="1"/>
    <col min="4" max="4" width="24.421875" style="30" bestFit="1" customWidth="1"/>
    <col min="5" max="5" width="37.421875" style="30" customWidth="1"/>
    <col min="6" max="6" width="15.140625" style="30" customWidth="1"/>
    <col min="7" max="7" width="3.421875" style="30" customWidth="1"/>
    <col min="8" max="8" width="18.28125" style="30" customWidth="1"/>
    <col min="9" max="9" width="13.7109375" style="30" customWidth="1"/>
    <col min="10" max="10" width="13.8515625" style="30" customWidth="1"/>
    <col min="11" max="11" width="13.421875" style="30" customWidth="1"/>
  </cols>
  <sheetData>
    <row r="1" spans="1:11" ht="26.2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</row>
    <row r="2" spans="1:11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5:11" ht="15.75">
      <c r="E3" s="168" t="s">
        <v>394</v>
      </c>
      <c r="F3" s="168"/>
      <c r="G3" s="168"/>
      <c r="H3" s="168"/>
      <c r="K3" s="3" t="s">
        <v>387</v>
      </c>
    </row>
    <row r="4" spans="1:11" ht="12.75">
      <c r="A4" s="77" t="s">
        <v>386</v>
      </c>
      <c r="K4" s="3" t="s">
        <v>24</v>
      </c>
    </row>
    <row r="5" spans="1:11" ht="21">
      <c r="A5" s="164" t="s">
        <v>393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ht="9" customHeight="1"/>
    <row r="7" spans="1:11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29</v>
      </c>
      <c r="H7" s="5" t="s">
        <v>16</v>
      </c>
      <c r="I7" s="5" t="s">
        <v>391</v>
      </c>
      <c r="J7" s="5" t="s">
        <v>6</v>
      </c>
      <c r="K7" s="5" t="s">
        <v>7</v>
      </c>
    </row>
    <row r="8" spans="1:11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 t="s">
        <v>30</v>
      </c>
      <c r="H8" s="6" t="s">
        <v>15</v>
      </c>
      <c r="I8" s="6" t="s">
        <v>390</v>
      </c>
      <c r="J8" s="6" t="s">
        <v>13</v>
      </c>
      <c r="K8" s="6" t="s">
        <v>14</v>
      </c>
    </row>
    <row r="9" ht="11.25" customHeight="1" thickBot="1"/>
    <row r="10" spans="1:11" ht="15">
      <c r="A10" s="166" t="s">
        <v>304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1" ht="15">
      <c r="A11" s="31" t="s">
        <v>388</v>
      </c>
      <c r="B11" s="52"/>
      <c r="C11" s="51"/>
      <c r="D11" s="51"/>
      <c r="E11" s="165" t="s">
        <v>20</v>
      </c>
      <c r="F11" s="161"/>
      <c r="G11" s="161"/>
      <c r="H11" s="161"/>
      <c r="I11" s="161"/>
      <c r="J11" s="161"/>
      <c r="K11" s="161"/>
    </row>
    <row r="12" spans="1:11" ht="15">
      <c r="A12" s="43" t="s">
        <v>297</v>
      </c>
      <c r="B12" s="14">
        <v>5</v>
      </c>
      <c r="C12" s="15" t="s">
        <v>193</v>
      </c>
      <c r="D12" s="16" t="s">
        <v>194</v>
      </c>
      <c r="E12" s="17" t="s">
        <v>91</v>
      </c>
      <c r="F12" s="17">
        <v>9592</v>
      </c>
      <c r="G12" s="15" t="s">
        <v>27</v>
      </c>
      <c r="H12" s="15" t="s">
        <v>228</v>
      </c>
      <c r="I12" s="105">
        <v>0.375</v>
      </c>
      <c r="J12" s="41"/>
      <c r="K12" s="45"/>
    </row>
    <row r="13" spans="1:11" ht="15">
      <c r="A13" s="43" t="s">
        <v>274</v>
      </c>
      <c r="B13" s="14">
        <v>6</v>
      </c>
      <c r="C13" s="15" t="s">
        <v>187</v>
      </c>
      <c r="D13" s="16" t="s">
        <v>188</v>
      </c>
      <c r="E13" s="17" t="s">
        <v>91</v>
      </c>
      <c r="F13" s="17">
        <v>18163</v>
      </c>
      <c r="G13" s="15" t="s">
        <v>27</v>
      </c>
      <c r="H13" s="15" t="s">
        <v>228</v>
      </c>
      <c r="I13" s="105">
        <v>0.3756944444444445</v>
      </c>
      <c r="J13" s="41"/>
      <c r="K13" s="45"/>
    </row>
    <row r="14" spans="1:11" ht="15">
      <c r="A14" s="43" t="s">
        <v>292</v>
      </c>
      <c r="B14" s="14">
        <v>59</v>
      </c>
      <c r="C14" s="15" t="s">
        <v>107</v>
      </c>
      <c r="D14" s="16" t="s">
        <v>108</v>
      </c>
      <c r="E14" s="17" t="s">
        <v>109</v>
      </c>
      <c r="F14" s="17">
        <v>13591</v>
      </c>
      <c r="G14" s="15" t="s">
        <v>28</v>
      </c>
      <c r="H14" s="15" t="s">
        <v>225</v>
      </c>
      <c r="I14" s="105">
        <v>0.376388888888889</v>
      </c>
      <c r="J14" s="41"/>
      <c r="K14" s="45"/>
    </row>
    <row r="15" spans="1:11" ht="15">
      <c r="A15" s="43" t="s">
        <v>296</v>
      </c>
      <c r="B15" s="14">
        <v>91</v>
      </c>
      <c r="C15" s="15" t="s">
        <v>81</v>
      </c>
      <c r="D15" s="16" t="s">
        <v>82</v>
      </c>
      <c r="E15" s="17" t="s">
        <v>83</v>
      </c>
      <c r="F15" s="17">
        <v>10437</v>
      </c>
      <c r="G15" s="15" t="s">
        <v>46</v>
      </c>
      <c r="H15" s="15" t="s">
        <v>229</v>
      </c>
      <c r="I15" s="105">
        <v>0.377083333333333</v>
      </c>
      <c r="J15" s="41"/>
      <c r="K15" s="45"/>
    </row>
    <row r="16" spans="1:11" ht="15">
      <c r="A16" s="43" t="s">
        <v>272</v>
      </c>
      <c r="B16" s="14">
        <v>133</v>
      </c>
      <c r="C16" s="15" t="s">
        <v>92</v>
      </c>
      <c r="D16" s="16" t="s">
        <v>93</v>
      </c>
      <c r="E16" s="17" t="s">
        <v>33</v>
      </c>
      <c r="F16" s="17">
        <v>12896</v>
      </c>
      <c r="G16" s="15" t="s">
        <v>28</v>
      </c>
      <c r="H16" s="15" t="s">
        <v>221</v>
      </c>
      <c r="I16" s="105">
        <v>0.377777777777778</v>
      </c>
      <c r="J16" s="41"/>
      <c r="K16" s="45"/>
    </row>
    <row r="17" spans="1:11" ht="15">
      <c r="A17" s="43" t="s">
        <v>295</v>
      </c>
      <c r="B17" s="14">
        <v>157</v>
      </c>
      <c r="C17" s="15" t="s">
        <v>105</v>
      </c>
      <c r="D17" s="16" t="s">
        <v>106</v>
      </c>
      <c r="E17" s="17" t="s">
        <v>36</v>
      </c>
      <c r="F17" s="17">
        <v>13538</v>
      </c>
      <c r="G17" s="15" t="s">
        <v>28</v>
      </c>
      <c r="H17" s="15" t="s">
        <v>222</v>
      </c>
      <c r="I17" s="105">
        <v>0.378472222222222</v>
      </c>
      <c r="J17" s="41"/>
      <c r="K17" s="45"/>
    </row>
    <row r="18" spans="1:11" ht="15">
      <c r="A18" s="43" t="s">
        <v>289</v>
      </c>
      <c r="B18" s="14">
        <v>7</v>
      </c>
      <c r="C18" s="15" t="s">
        <v>185</v>
      </c>
      <c r="D18" s="16" t="s">
        <v>186</v>
      </c>
      <c r="E18" s="17" t="s">
        <v>91</v>
      </c>
      <c r="F18" s="17">
        <v>12558</v>
      </c>
      <c r="G18" s="15" t="s">
        <v>27</v>
      </c>
      <c r="H18" s="15" t="s">
        <v>228</v>
      </c>
      <c r="I18" s="105">
        <v>0.379166666666667</v>
      </c>
      <c r="J18" s="41"/>
      <c r="K18" s="45"/>
    </row>
    <row r="19" spans="1:11" ht="15">
      <c r="A19" s="43" t="s">
        <v>294</v>
      </c>
      <c r="B19" s="14">
        <v>3</v>
      </c>
      <c r="C19" s="15" t="s">
        <v>103</v>
      </c>
      <c r="D19" s="16" t="s">
        <v>104</v>
      </c>
      <c r="E19" s="17" t="s">
        <v>91</v>
      </c>
      <c r="F19" s="17">
        <v>13368</v>
      </c>
      <c r="G19" s="15" t="s">
        <v>46</v>
      </c>
      <c r="H19" s="15" t="s">
        <v>228</v>
      </c>
      <c r="I19" s="105">
        <v>0.379861111111111</v>
      </c>
      <c r="J19" s="41"/>
      <c r="K19" s="45"/>
    </row>
    <row r="20" spans="1:11" ht="15">
      <c r="A20" s="43" t="s">
        <v>264</v>
      </c>
      <c r="B20" s="14">
        <v>93</v>
      </c>
      <c r="C20" s="15" t="s">
        <v>87</v>
      </c>
      <c r="D20" s="16" t="s">
        <v>88</v>
      </c>
      <c r="E20" s="17" t="s">
        <v>83</v>
      </c>
      <c r="F20" s="17">
        <v>12753</v>
      </c>
      <c r="G20" s="15" t="s">
        <v>28</v>
      </c>
      <c r="H20" s="15" t="s">
        <v>229</v>
      </c>
      <c r="I20" s="105">
        <v>0.380555555555556</v>
      </c>
      <c r="J20" s="41"/>
      <c r="K20" s="45"/>
    </row>
    <row r="21" spans="1:11" ht="15">
      <c r="A21" s="43" t="s">
        <v>293</v>
      </c>
      <c r="B21" s="14">
        <v>153</v>
      </c>
      <c r="C21" s="15" t="s">
        <v>99</v>
      </c>
      <c r="D21" s="16" t="s">
        <v>100</v>
      </c>
      <c r="E21" s="17" t="s">
        <v>36</v>
      </c>
      <c r="F21" s="17">
        <v>13192</v>
      </c>
      <c r="G21" s="15" t="s">
        <v>46</v>
      </c>
      <c r="H21" s="15" t="s">
        <v>222</v>
      </c>
      <c r="I21" s="105">
        <v>0.38125</v>
      </c>
      <c r="J21" s="41"/>
      <c r="K21" s="45"/>
    </row>
    <row r="22" spans="1:11" ht="15">
      <c r="A22" s="43" t="s">
        <v>291</v>
      </c>
      <c r="B22" s="14">
        <v>56</v>
      </c>
      <c r="C22" s="15" t="s">
        <v>201</v>
      </c>
      <c r="D22" s="16" t="s">
        <v>202</v>
      </c>
      <c r="E22" s="17" t="s">
        <v>22</v>
      </c>
      <c r="F22" s="99">
        <v>7217</v>
      </c>
      <c r="G22" s="15" t="s">
        <v>46</v>
      </c>
      <c r="H22" s="15" t="s">
        <v>225</v>
      </c>
      <c r="I22" s="105">
        <v>0.381944444444445</v>
      </c>
      <c r="J22" s="41"/>
      <c r="K22" s="45"/>
    </row>
    <row r="23" spans="1:11" ht="15">
      <c r="A23" s="43" t="s">
        <v>257</v>
      </c>
      <c r="B23" s="14">
        <v>2</v>
      </c>
      <c r="C23" s="15" t="s">
        <v>89</v>
      </c>
      <c r="D23" s="16" t="s">
        <v>90</v>
      </c>
      <c r="E23" s="17" t="s">
        <v>91</v>
      </c>
      <c r="F23" s="17">
        <v>12832</v>
      </c>
      <c r="G23" s="15" t="s">
        <v>46</v>
      </c>
      <c r="H23" s="15" t="s">
        <v>228</v>
      </c>
      <c r="I23" s="105">
        <v>0.382638888888889</v>
      </c>
      <c r="J23" s="41"/>
      <c r="K23" s="45"/>
    </row>
    <row r="24" spans="1:11" ht="15">
      <c r="A24" s="43" t="s">
        <v>281</v>
      </c>
      <c r="B24" s="14">
        <v>45</v>
      </c>
      <c r="C24" s="15" t="s">
        <v>137</v>
      </c>
      <c r="D24" s="16" t="s">
        <v>138</v>
      </c>
      <c r="E24" s="17" t="s">
        <v>26</v>
      </c>
      <c r="F24" s="17">
        <v>17773</v>
      </c>
      <c r="G24" s="15" t="s">
        <v>46</v>
      </c>
      <c r="H24" s="15" t="s">
        <v>224</v>
      </c>
      <c r="I24" s="105">
        <v>0.383333333333334</v>
      </c>
      <c r="J24" s="41"/>
      <c r="K24" s="45"/>
    </row>
    <row r="25" spans="1:11" ht="15">
      <c r="A25" s="43" t="s">
        <v>290</v>
      </c>
      <c r="B25" s="14">
        <v>15</v>
      </c>
      <c r="C25" s="15" t="s">
        <v>79</v>
      </c>
      <c r="D25" s="16" t="s">
        <v>80</v>
      </c>
      <c r="E25" s="17" t="s">
        <v>39</v>
      </c>
      <c r="F25" s="17">
        <v>62374</v>
      </c>
      <c r="G25" s="15" t="s">
        <v>27</v>
      </c>
      <c r="H25" s="15" t="s">
        <v>227</v>
      </c>
      <c r="I25" s="105">
        <v>0.384027777777778</v>
      </c>
      <c r="J25" s="41"/>
      <c r="K25" s="45"/>
    </row>
    <row r="26" spans="1:11" ht="15">
      <c r="A26" s="43" t="s">
        <v>285</v>
      </c>
      <c r="B26" s="14">
        <v>158</v>
      </c>
      <c r="C26" s="15" t="s">
        <v>37</v>
      </c>
      <c r="D26" s="16" t="s">
        <v>38</v>
      </c>
      <c r="E26" s="17" t="s">
        <v>36</v>
      </c>
      <c r="F26" s="17">
        <v>14769</v>
      </c>
      <c r="G26" s="15" t="s">
        <v>28</v>
      </c>
      <c r="H26" s="15" t="s">
        <v>222</v>
      </c>
      <c r="I26" s="105">
        <v>0.384722222222223</v>
      </c>
      <c r="J26" s="41"/>
      <c r="K26" s="45"/>
    </row>
    <row r="27" spans="1:11" ht="15">
      <c r="A27" s="43" t="s">
        <v>288</v>
      </c>
      <c r="B27" s="14">
        <v>161</v>
      </c>
      <c r="C27" s="15" t="s">
        <v>180</v>
      </c>
      <c r="D27" s="16" t="s">
        <v>181</v>
      </c>
      <c r="E27" s="17" t="s">
        <v>182</v>
      </c>
      <c r="F27" s="17">
        <v>9611</v>
      </c>
      <c r="G27" s="15" t="s">
        <v>28</v>
      </c>
      <c r="H27" s="15" t="s">
        <v>230</v>
      </c>
      <c r="I27" s="105">
        <v>0.385416666666668</v>
      </c>
      <c r="J27" s="41"/>
      <c r="K27" s="45"/>
    </row>
    <row r="28" spans="1:11" ht="15">
      <c r="A28" s="43" t="s">
        <v>287</v>
      </c>
      <c r="B28" s="14">
        <v>57</v>
      </c>
      <c r="C28" s="15" t="s">
        <v>204</v>
      </c>
      <c r="D28" s="16" t="s">
        <v>205</v>
      </c>
      <c r="E28" s="17" t="s">
        <v>22</v>
      </c>
      <c r="F28" s="99">
        <v>19067</v>
      </c>
      <c r="G28" s="15" t="s">
        <v>27</v>
      </c>
      <c r="H28" s="15" t="s">
        <v>225</v>
      </c>
      <c r="I28" s="105">
        <v>0.386111111111112</v>
      </c>
      <c r="J28" s="41"/>
      <c r="K28" s="45"/>
    </row>
    <row r="29" spans="1:11" ht="15">
      <c r="A29" s="43" t="s">
        <v>279</v>
      </c>
      <c r="B29" s="14">
        <v>173</v>
      </c>
      <c r="C29" s="15" t="s">
        <v>110</v>
      </c>
      <c r="D29" s="16" t="s">
        <v>111</v>
      </c>
      <c r="E29" s="17" t="s">
        <v>25</v>
      </c>
      <c r="F29" s="17">
        <v>13882</v>
      </c>
      <c r="G29" s="15" t="s">
        <v>46</v>
      </c>
      <c r="H29" s="15" t="s">
        <v>223</v>
      </c>
      <c r="I29" s="105">
        <v>0.386805555555557</v>
      </c>
      <c r="J29" s="41"/>
      <c r="K29" s="45"/>
    </row>
    <row r="30" spans="1:11" ht="15">
      <c r="A30" s="43" t="s">
        <v>286</v>
      </c>
      <c r="B30" s="14">
        <v>152</v>
      </c>
      <c r="C30" s="15" t="s">
        <v>97</v>
      </c>
      <c r="D30" s="16" t="s">
        <v>98</v>
      </c>
      <c r="E30" s="17" t="s">
        <v>36</v>
      </c>
      <c r="F30" s="17">
        <v>12966</v>
      </c>
      <c r="G30" s="15" t="s">
        <v>46</v>
      </c>
      <c r="H30" s="15" t="s">
        <v>222</v>
      </c>
      <c r="I30" s="105">
        <v>0.387500000000001</v>
      </c>
      <c r="J30" s="41"/>
      <c r="K30" s="45"/>
    </row>
    <row r="31" spans="1:11" ht="15">
      <c r="A31" s="43" t="s">
        <v>270</v>
      </c>
      <c r="B31" s="14">
        <v>94</v>
      </c>
      <c r="C31" s="15" t="s">
        <v>149</v>
      </c>
      <c r="D31" s="16" t="s">
        <v>150</v>
      </c>
      <c r="E31" s="17" t="s">
        <v>83</v>
      </c>
      <c r="F31" s="17">
        <v>18360</v>
      </c>
      <c r="G31" s="15" t="s">
        <v>46</v>
      </c>
      <c r="H31" s="15" t="s">
        <v>229</v>
      </c>
      <c r="I31" s="105">
        <v>0.388194444444446</v>
      </c>
      <c r="J31" s="41"/>
      <c r="K31" s="45"/>
    </row>
    <row r="32" spans="1:11" ht="15">
      <c r="A32" s="43" t="s">
        <v>283</v>
      </c>
      <c r="B32" s="14">
        <v>42</v>
      </c>
      <c r="C32" s="15" t="s">
        <v>119</v>
      </c>
      <c r="D32" s="16" t="s">
        <v>120</v>
      </c>
      <c r="E32" s="17" t="s">
        <v>26</v>
      </c>
      <c r="F32" s="17">
        <v>15511</v>
      </c>
      <c r="G32" s="15" t="s">
        <v>28</v>
      </c>
      <c r="H32" s="15" t="s">
        <v>224</v>
      </c>
      <c r="I32" s="105">
        <v>0.38888888888889</v>
      </c>
      <c r="J32" s="41"/>
      <c r="K32" s="45"/>
    </row>
    <row r="33" spans="1:11" ht="15">
      <c r="A33" s="43" t="s">
        <v>247</v>
      </c>
      <c r="B33" s="14">
        <v>29</v>
      </c>
      <c r="C33" s="15" t="s">
        <v>77</v>
      </c>
      <c r="D33" s="16" t="s">
        <v>70</v>
      </c>
      <c r="E33" s="17" t="s">
        <v>54</v>
      </c>
      <c r="F33" s="17" t="s">
        <v>62</v>
      </c>
      <c r="G33" s="15" t="s">
        <v>46</v>
      </c>
      <c r="H33" s="15" t="s">
        <v>226</v>
      </c>
      <c r="I33" s="105">
        <v>0.389583333333334</v>
      </c>
      <c r="J33" s="41"/>
      <c r="K33" s="45"/>
    </row>
    <row r="34" spans="1:11" ht="15">
      <c r="A34" s="43" t="s">
        <v>284</v>
      </c>
      <c r="B34" s="14">
        <v>12</v>
      </c>
      <c r="C34" s="15" t="s">
        <v>40</v>
      </c>
      <c r="D34" s="16" t="s">
        <v>41</v>
      </c>
      <c r="E34" s="17" t="s">
        <v>39</v>
      </c>
      <c r="F34" s="17">
        <v>61924</v>
      </c>
      <c r="G34" s="15" t="s">
        <v>28</v>
      </c>
      <c r="H34" s="15" t="s">
        <v>227</v>
      </c>
      <c r="I34" s="105">
        <v>0.390277777777779</v>
      </c>
      <c r="J34" s="41"/>
      <c r="K34" s="45"/>
    </row>
    <row r="35" spans="1:11" ht="15">
      <c r="A35" s="43" t="s">
        <v>282</v>
      </c>
      <c r="B35" s="14">
        <v>9</v>
      </c>
      <c r="C35" s="15" t="s">
        <v>173</v>
      </c>
      <c r="D35" s="16" t="s">
        <v>174</v>
      </c>
      <c r="E35" s="17" t="s">
        <v>175</v>
      </c>
      <c r="F35" s="17">
        <v>7414</v>
      </c>
      <c r="G35" s="15" t="s">
        <v>28</v>
      </c>
      <c r="H35" s="15" t="s">
        <v>228</v>
      </c>
      <c r="I35" s="105">
        <v>0.390972222222223</v>
      </c>
      <c r="J35" s="41"/>
      <c r="K35" s="45"/>
    </row>
    <row r="36" spans="1:11" ht="15">
      <c r="A36" s="43" t="s">
        <v>280</v>
      </c>
      <c r="B36" s="14">
        <v>14</v>
      </c>
      <c r="C36" s="15" t="s">
        <v>47</v>
      </c>
      <c r="D36" s="16" t="s">
        <v>48</v>
      </c>
      <c r="E36" s="17" t="s">
        <v>39</v>
      </c>
      <c r="F36" s="17">
        <v>93456</v>
      </c>
      <c r="G36" s="15" t="s">
        <v>46</v>
      </c>
      <c r="H36" s="15" t="s">
        <v>227</v>
      </c>
      <c r="I36" s="105">
        <v>0.391666666666668</v>
      </c>
      <c r="J36" s="41"/>
      <c r="K36" s="45"/>
    </row>
    <row r="37" spans="1:11" ht="15">
      <c r="A37" s="43" t="s">
        <v>276</v>
      </c>
      <c r="B37" s="14">
        <v>26</v>
      </c>
      <c r="C37" s="15" t="s">
        <v>74</v>
      </c>
      <c r="D37" s="16" t="s">
        <v>67</v>
      </c>
      <c r="E37" s="17" t="s">
        <v>54</v>
      </c>
      <c r="F37" s="17" t="s">
        <v>60</v>
      </c>
      <c r="G37" s="15" t="s">
        <v>46</v>
      </c>
      <c r="H37" s="15" t="s">
        <v>226</v>
      </c>
      <c r="I37" s="105">
        <v>0.392361111111112</v>
      </c>
      <c r="J37" s="41"/>
      <c r="K37" s="45"/>
    </row>
    <row r="38" spans="1:11" ht="15">
      <c r="A38" s="43" t="s">
        <v>278</v>
      </c>
      <c r="B38" s="14">
        <v>43</v>
      </c>
      <c r="C38" s="15" t="s">
        <v>160</v>
      </c>
      <c r="D38" s="16" t="s">
        <v>161</v>
      </c>
      <c r="E38" s="17" t="s">
        <v>26</v>
      </c>
      <c r="F38" s="17">
        <v>3653</v>
      </c>
      <c r="G38" s="15" t="s">
        <v>28</v>
      </c>
      <c r="H38" s="15" t="s">
        <v>224</v>
      </c>
      <c r="I38" s="105">
        <v>0.393055555555557</v>
      </c>
      <c r="J38" s="41"/>
      <c r="K38" s="45"/>
    </row>
    <row r="39" spans="1:11" ht="15">
      <c r="A39" s="43" t="s">
        <v>277</v>
      </c>
      <c r="B39" s="14">
        <v>72</v>
      </c>
      <c r="C39" s="15" t="s">
        <v>144</v>
      </c>
      <c r="D39" s="16" t="s">
        <v>145</v>
      </c>
      <c r="E39" s="17" t="s">
        <v>146</v>
      </c>
      <c r="F39" s="17">
        <v>18044</v>
      </c>
      <c r="G39" s="15" t="s">
        <v>46</v>
      </c>
      <c r="H39" s="15" t="s">
        <v>223</v>
      </c>
      <c r="I39" s="105">
        <v>0.393750000000001</v>
      </c>
      <c r="J39" s="41"/>
      <c r="K39" s="45"/>
    </row>
    <row r="40" spans="1:11" ht="15">
      <c r="A40" s="43" t="s">
        <v>275</v>
      </c>
      <c r="B40" s="14">
        <v>52</v>
      </c>
      <c r="C40" s="15" t="s">
        <v>169</v>
      </c>
      <c r="D40" s="16" t="s">
        <v>170</v>
      </c>
      <c r="E40" s="17" t="s">
        <v>22</v>
      </c>
      <c r="F40" s="17">
        <v>6111</v>
      </c>
      <c r="G40" s="15" t="s">
        <v>46</v>
      </c>
      <c r="H40" s="15" t="s">
        <v>225</v>
      </c>
      <c r="I40" s="105">
        <v>0.394444444444446</v>
      </c>
      <c r="J40" s="41"/>
      <c r="K40" s="45"/>
    </row>
    <row r="41" spans="1:11" ht="15">
      <c r="A41" s="43" t="s">
        <v>260</v>
      </c>
      <c r="B41" s="14">
        <v>21</v>
      </c>
      <c r="C41" s="15" t="s">
        <v>211</v>
      </c>
      <c r="D41" s="16" t="s">
        <v>212</v>
      </c>
      <c r="E41" s="17" t="s">
        <v>213</v>
      </c>
      <c r="F41" s="17">
        <v>114</v>
      </c>
      <c r="G41" s="15" t="s">
        <v>28</v>
      </c>
      <c r="H41" s="15" t="s">
        <v>226</v>
      </c>
      <c r="I41" s="105">
        <v>0.39513888888889</v>
      </c>
      <c r="J41" s="41"/>
      <c r="K41" s="45"/>
    </row>
    <row r="42" spans="1:11" ht="15">
      <c r="A42" s="43" t="s">
        <v>273</v>
      </c>
      <c r="B42" s="14">
        <v>16</v>
      </c>
      <c r="C42" s="15" t="s">
        <v>196</v>
      </c>
      <c r="D42" s="16" t="s">
        <v>195</v>
      </c>
      <c r="E42" s="17" t="s">
        <v>39</v>
      </c>
      <c r="F42" s="17">
        <v>150784</v>
      </c>
      <c r="G42" s="15" t="s">
        <v>28</v>
      </c>
      <c r="H42" s="15" t="s">
        <v>227</v>
      </c>
      <c r="I42" s="105">
        <v>0.395833333333335</v>
      </c>
      <c r="J42" s="41"/>
      <c r="K42" s="45"/>
    </row>
    <row r="43" spans="1:11" ht="15">
      <c r="A43" s="43" t="s">
        <v>267</v>
      </c>
      <c r="B43" s="14">
        <v>122</v>
      </c>
      <c r="C43" s="15" t="s">
        <v>158</v>
      </c>
      <c r="D43" s="16" t="s">
        <v>159</v>
      </c>
      <c r="E43" s="17" t="s">
        <v>118</v>
      </c>
      <c r="F43" s="17">
        <v>19052</v>
      </c>
      <c r="G43" s="15" t="s">
        <v>46</v>
      </c>
      <c r="H43" s="15" t="s">
        <v>221</v>
      </c>
      <c r="I43" s="105">
        <v>0.396527777777779</v>
      </c>
      <c r="J43" s="41"/>
      <c r="K43" s="45"/>
    </row>
    <row r="44" spans="1:11" ht="15">
      <c r="A44" s="43" t="s">
        <v>271</v>
      </c>
      <c r="B44" s="14">
        <v>111</v>
      </c>
      <c r="C44" s="15" t="s">
        <v>166</v>
      </c>
      <c r="D44" s="16" t="s">
        <v>167</v>
      </c>
      <c r="E44" s="17" t="s">
        <v>168</v>
      </c>
      <c r="F44" s="17">
        <v>5352</v>
      </c>
      <c r="G44" s="15" t="s">
        <v>46</v>
      </c>
      <c r="H44" s="15" t="s">
        <v>230</v>
      </c>
      <c r="I44" s="105">
        <v>0.397222222222224</v>
      </c>
      <c r="J44" s="41"/>
      <c r="K44" s="45"/>
    </row>
    <row r="45" spans="1:11" ht="15">
      <c r="A45" s="43" t="s">
        <v>259</v>
      </c>
      <c r="B45" s="14">
        <v>10</v>
      </c>
      <c r="C45" s="15" t="s">
        <v>197</v>
      </c>
      <c r="D45" s="16" t="s">
        <v>198</v>
      </c>
      <c r="E45" s="17" t="s">
        <v>199</v>
      </c>
      <c r="F45" s="99">
        <v>18735</v>
      </c>
      <c r="G45" s="15" t="s">
        <v>28</v>
      </c>
      <c r="H45" s="15" t="s">
        <v>228</v>
      </c>
      <c r="I45" s="105">
        <v>0.397916666666668</v>
      </c>
      <c r="J45" s="41"/>
      <c r="K45" s="45"/>
    </row>
    <row r="46" spans="1:11" ht="15">
      <c r="A46" s="43" t="s">
        <v>269</v>
      </c>
      <c r="B46" s="14">
        <v>141</v>
      </c>
      <c r="C46" s="15" t="s">
        <v>142</v>
      </c>
      <c r="D46" s="16" t="s">
        <v>164</v>
      </c>
      <c r="E46" s="17" t="s">
        <v>165</v>
      </c>
      <c r="F46" s="17">
        <v>3818</v>
      </c>
      <c r="G46" s="15" t="s">
        <v>46</v>
      </c>
      <c r="H46" s="15" t="s">
        <v>229</v>
      </c>
      <c r="I46" s="105">
        <v>0.398611111111113</v>
      </c>
      <c r="J46" s="41"/>
      <c r="K46" s="45"/>
    </row>
    <row r="47" spans="1:11" ht="15">
      <c r="A47" s="43" t="s">
        <v>268</v>
      </c>
      <c r="B47" s="14">
        <v>74</v>
      </c>
      <c r="C47" s="15" t="s">
        <v>162</v>
      </c>
      <c r="D47" s="16" t="s">
        <v>163</v>
      </c>
      <c r="E47" s="17" t="s">
        <v>146</v>
      </c>
      <c r="F47" s="17">
        <v>3706</v>
      </c>
      <c r="G47" s="15" t="s">
        <v>28</v>
      </c>
      <c r="H47" s="15" t="s">
        <v>223</v>
      </c>
      <c r="I47" s="105">
        <v>0.399305555555557</v>
      </c>
      <c r="J47" s="41"/>
      <c r="K47" s="45"/>
    </row>
    <row r="48" spans="1:11" ht="15">
      <c r="A48" s="43" t="s">
        <v>266</v>
      </c>
      <c r="B48" s="14">
        <v>51</v>
      </c>
      <c r="C48" s="15" t="s">
        <v>133</v>
      </c>
      <c r="D48" s="16" t="s">
        <v>134</v>
      </c>
      <c r="E48" s="17" t="s">
        <v>22</v>
      </c>
      <c r="F48" s="17">
        <v>17556</v>
      </c>
      <c r="G48" s="15" t="s">
        <v>28</v>
      </c>
      <c r="H48" s="15" t="s">
        <v>225</v>
      </c>
      <c r="I48" s="105">
        <v>0.400000000000002</v>
      </c>
      <c r="J48" s="41"/>
      <c r="K48" s="45"/>
    </row>
    <row r="49" spans="1:11" ht="15">
      <c r="A49" s="43" t="s">
        <v>265</v>
      </c>
      <c r="B49" s="14">
        <v>11</v>
      </c>
      <c r="C49" s="15" t="s">
        <v>42</v>
      </c>
      <c r="D49" s="16" t="s">
        <v>43</v>
      </c>
      <c r="E49" s="17" t="s">
        <v>39</v>
      </c>
      <c r="F49" s="17">
        <v>62012</v>
      </c>
      <c r="G49" s="15" t="s">
        <v>46</v>
      </c>
      <c r="H49" s="15" t="s">
        <v>227</v>
      </c>
      <c r="I49" s="105">
        <v>0.400694444444446</v>
      </c>
      <c r="J49" s="41"/>
      <c r="K49" s="45"/>
    </row>
    <row r="50" spans="1:11" ht="15">
      <c r="A50" s="43" t="s">
        <v>263</v>
      </c>
      <c r="B50" s="14">
        <v>60</v>
      </c>
      <c r="C50" s="15" t="s">
        <v>112</v>
      </c>
      <c r="D50" s="16" t="s">
        <v>113</v>
      </c>
      <c r="E50" s="17" t="s">
        <v>109</v>
      </c>
      <c r="F50" s="17">
        <v>14287</v>
      </c>
      <c r="G50" s="15" t="s">
        <v>28</v>
      </c>
      <c r="H50" s="15" t="s">
        <v>225</v>
      </c>
      <c r="I50" s="105">
        <v>0.401388888888891</v>
      </c>
      <c r="J50" s="41"/>
      <c r="K50" s="45"/>
    </row>
    <row r="51" spans="1:11" ht="15">
      <c r="A51" s="43" t="s">
        <v>262</v>
      </c>
      <c r="B51" s="14">
        <v>124</v>
      </c>
      <c r="C51" s="15" t="s">
        <v>116</v>
      </c>
      <c r="D51" s="16" t="s">
        <v>117</v>
      </c>
      <c r="E51" s="17" t="s">
        <v>118</v>
      </c>
      <c r="F51" s="17">
        <v>15508</v>
      </c>
      <c r="G51" s="15" t="s">
        <v>28</v>
      </c>
      <c r="H51" s="15" t="s">
        <v>221</v>
      </c>
      <c r="I51" s="105">
        <v>0.402083333333335</v>
      </c>
      <c r="J51" s="41"/>
      <c r="K51" s="45"/>
    </row>
    <row r="52" spans="1:11" ht="15">
      <c r="A52" s="43" t="s">
        <v>251</v>
      </c>
      <c r="B52" s="14">
        <v>53</v>
      </c>
      <c r="C52" s="15" t="s">
        <v>44</v>
      </c>
      <c r="D52" s="16" t="s">
        <v>45</v>
      </c>
      <c r="E52" s="17" t="s">
        <v>22</v>
      </c>
      <c r="F52" s="17">
        <v>18450</v>
      </c>
      <c r="G52" s="15" t="s">
        <v>46</v>
      </c>
      <c r="H52" s="15" t="s">
        <v>225</v>
      </c>
      <c r="I52" s="105">
        <v>0.40277777777778</v>
      </c>
      <c r="J52" s="41"/>
      <c r="K52" s="45"/>
    </row>
    <row r="53" spans="1:11" ht="15">
      <c r="A53" s="43" t="s">
        <v>261</v>
      </c>
      <c r="B53" s="14">
        <v>46</v>
      </c>
      <c r="C53" s="15" t="s">
        <v>85</v>
      </c>
      <c r="D53" s="16" t="s">
        <v>86</v>
      </c>
      <c r="E53" s="17" t="s">
        <v>26</v>
      </c>
      <c r="F53" s="17">
        <v>12006</v>
      </c>
      <c r="G53" s="15" t="s">
        <v>46</v>
      </c>
      <c r="H53" s="15" t="s">
        <v>224</v>
      </c>
      <c r="I53" s="105">
        <v>0.403472222222224</v>
      </c>
      <c r="J53" s="41"/>
      <c r="K53" s="45"/>
    </row>
    <row r="54" spans="1:11" ht="15">
      <c r="A54" s="43" t="s">
        <v>253</v>
      </c>
      <c r="B54" s="14">
        <v>8</v>
      </c>
      <c r="C54" s="15" t="s">
        <v>189</v>
      </c>
      <c r="D54" s="16" t="s">
        <v>190</v>
      </c>
      <c r="E54" s="17" t="s">
        <v>91</v>
      </c>
      <c r="F54" s="17">
        <v>18616</v>
      </c>
      <c r="G54" s="15" t="s">
        <v>27</v>
      </c>
      <c r="H54" s="15" t="s">
        <v>228</v>
      </c>
      <c r="I54" s="105">
        <v>0.404166666666669</v>
      </c>
      <c r="J54" s="41"/>
      <c r="K54" s="45"/>
    </row>
    <row r="55" spans="1:11" ht="15">
      <c r="A55" s="43" t="s">
        <v>258</v>
      </c>
      <c r="B55" s="14">
        <v>171</v>
      </c>
      <c r="C55" s="15" t="s">
        <v>34</v>
      </c>
      <c r="D55" s="16" t="s">
        <v>35</v>
      </c>
      <c r="E55" s="17" t="s">
        <v>25</v>
      </c>
      <c r="F55" s="17">
        <v>11976</v>
      </c>
      <c r="G55" s="15" t="s">
        <v>46</v>
      </c>
      <c r="H55" s="15" t="s">
        <v>223</v>
      </c>
      <c r="I55" s="105">
        <v>0.404861111111113</v>
      </c>
      <c r="J55" s="41"/>
      <c r="K55" s="45"/>
    </row>
    <row r="56" spans="1:11" ht="15">
      <c r="A56" s="43" t="s">
        <v>256</v>
      </c>
      <c r="B56" s="14">
        <v>132</v>
      </c>
      <c r="C56" s="15" t="s">
        <v>176</v>
      </c>
      <c r="D56" s="16" t="s">
        <v>177</v>
      </c>
      <c r="E56" s="17" t="s">
        <v>141</v>
      </c>
      <c r="F56" s="17">
        <v>8279</v>
      </c>
      <c r="G56" s="15" t="s">
        <v>46</v>
      </c>
      <c r="H56" s="15" t="s">
        <v>221</v>
      </c>
      <c r="I56" s="105">
        <v>0.405555555555558</v>
      </c>
      <c r="J56" s="41"/>
      <c r="K56" s="45"/>
    </row>
    <row r="57" spans="1:11" ht="15">
      <c r="A57" s="43" t="s">
        <v>255</v>
      </c>
      <c r="B57" s="14">
        <v>81</v>
      </c>
      <c r="C57" s="15" t="s">
        <v>94</v>
      </c>
      <c r="D57" s="16" t="s">
        <v>95</v>
      </c>
      <c r="E57" s="17" t="s">
        <v>96</v>
      </c>
      <c r="F57" s="17">
        <v>12950</v>
      </c>
      <c r="G57" s="15" t="s">
        <v>46</v>
      </c>
      <c r="H57" s="15" t="s">
        <v>230</v>
      </c>
      <c r="I57" s="105">
        <v>0.406250000000002</v>
      </c>
      <c r="J57" s="41"/>
      <c r="K57" s="45"/>
    </row>
    <row r="58" spans="1:11" ht="15">
      <c r="A58" s="43" t="s">
        <v>254</v>
      </c>
      <c r="B58" s="14">
        <v>54</v>
      </c>
      <c r="C58" s="15" t="s">
        <v>101</v>
      </c>
      <c r="D58" s="16" t="s">
        <v>102</v>
      </c>
      <c r="E58" s="17" t="s">
        <v>22</v>
      </c>
      <c r="F58" s="17">
        <v>13320</v>
      </c>
      <c r="G58" s="15" t="s">
        <v>28</v>
      </c>
      <c r="H58" s="15" t="s">
        <v>225</v>
      </c>
      <c r="I58" s="105">
        <v>0.406944444444447</v>
      </c>
      <c r="J58" s="41"/>
      <c r="K58" s="45"/>
    </row>
    <row r="59" spans="1:11" ht="15">
      <c r="A59" s="43" t="s">
        <v>252</v>
      </c>
      <c r="B59" s="14">
        <v>58</v>
      </c>
      <c r="C59" s="15" t="s">
        <v>119</v>
      </c>
      <c r="D59" s="16" t="s">
        <v>153</v>
      </c>
      <c r="E59" s="17" t="s">
        <v>154</v>
      </c>
      <c r="F59" s="17">
        <v>18595</v>
      </c>
      <c r="G59" s="15" t="s">
        <v>28</v>
      </c>
      <c r="H59" s="15" t="s">
        <v>225</v>
      </c>
      <c r="I59" s="105">
        <v>0.407638888888891</v>
      </c>
      <c r="J59" s="41"/>
      <c r="K59" s="45"/>
    </row>
    <row r="60" spans="1:11" ht="15">
      <c r="A60" s="43" t="s">
        <v>250</v>
      </c>
      <c r="B60" s="14">
        <v>27</v>
      </c>
      <c r="C60" s="15" t="s">
        <v>75</v>
      </c>
      <c r="D60" s="16" t="s">
        <v>68</v>
      </c>
      <c r="E60" s="17" t="s">
        <v>54</v>
      </c>
      <c r="F60" s="17" t="s">
        <v>59</v>
      </c>
      <c r="G60" s="15" t="s">
        <v>46</v>
      </c>
      <c r="H60" s="15" t="s">
        <v>226</v>
      </c>
      <c r="I60" s="105">
        <v>0.408333333333336</v>
      </c>
      <c r="J60" s="41"/>
      <c r="K60" s="45"/>
    </row>
    <row r="61" spans="1:11" ht="15">
      <c r="A61" s="43" t="s">
        <v>249</v>
      </c>
      <c r="B61" s="14">
        <v>61</v>
      </c>
      <c r="C61" s="15" t="s">
        <v>207</v>
      </c>
      <c r="D61" s="16" t="s">
        <v>208</v>
      </c>
      <c r="E61" s="17" t="s">
        <v>209</v>
      </c>
      <c r="F61" s="99">
        <v>17476</v>
      </c>
      <c r="G61" s="15" t="s">
        <v>28</v>
      </c>
      <c r="H61" s="15" t="s">
        <v>230</v>
      </c>
      <c r="I61" s="105">
        <v>0.40902777777778</v>
      </c>
      <c r="J61" s="41"/>
      <c r="K61" s="45"/>
    </row>
    <row r="62" spans="1:11" ht="15">
      <c r="A62" s="43" t="s">
        <v>237</v>
      </c>
      <c r="B62" s="14">
        <v>131</v>
      </c>
      <c r="C62" s="15" t="s">
        <v>178</v>
      </c>
      <c r="D62" s="16" t="s">
        <v>179</v>
      </c>
      <c r="E62" s="17" t="s">
        <v>141</v>
      </c>
      <c r="F62" s="17">
        <v>8594</v>
      </c>
      <c r="G62" s="15" t="s">
        <v>46</v>
      </c>
      <c r="H62" s="15" t="s">
        <v>221</v>
      </c>
      <c r="I62" s="105">
        <v>0.409722222222225</v>
      </c>
      <c r="J62" s="41"/>
      <c r="K62" s="45"/>
    </row>
    <row r="63" spans="1:11" ht="15">
      <c r="A63" s="43" t="s">
        <v>241</v>
      </c>
      <c r="B63" s="14">
        <v>92</v>
      </c>
      <c r="C63" s="15" t="s">
        <v>183</v>
      </c>
      <c r="D63" s="16" t="s">
        <v>184</v>
      </c>
      <c r="E63" s="17" t="s">
        <v>83</v>
      </c>
      <c r="F63" s="17">
        <v>9910</v>
      </c>
      <c r="G63" s="15" t="s">
        <v>46</v>
      </c>
      <c r="H63" s="15" t="s">
        <v>229</v>
      </c>
      <c r="I63" s="105">
        <v>0.410416666666669</v>
      </c>
      <c r="J63" s="41"/>
      <c r="K63" s="45"/>
    </row>
    <row r="64" spans="1:11" ht="15">
      <c r="A64" s="43" t="s">
        <v>248</v>
      </c>
      <c r="B64" s="14">
        <v>13</v>
      </c>
      <c r="C64" s="15" t="s">
        <v>49</v>
      </c>
      <c r="D64" s="16" t="s">
        <v>78</v>
      </c>
      <c r="E64" s="17" t="s">
        <v>39</v>
      </c>
      <c r="F64" s="17">
        <v>93752</v>
      </c>
      <c r="G64" s="15" t="s">
        <v>46</v>
      </c>
      <c r="H64" s="15" t="s">
        <v>227</v>
      </c>
      <c r="I64" s="105">
        <v>0.411111111111114</v>
      </c>
      <c r="J64" s="41"/>
      <c r="K64" s="45"/>
    </row>
    <row r="65" spans="1:11" ht="15">
      <c r="A65" s="43" t="s">
        <v>246</v>
      </c>
      <c r="B65" s="14">
        <v>41</v>
      </c>
      <c r="C65" s="15" t="s">
        <v>135</v>
      </c>
      <c r="D65" s="16" t="s">
        <v>136</v>
      </c>
      <c r="E65" s="17" t="s">
        <v>26</v>
      </c>
      <c r="F65" s="17">
        <v>17641</v>
      </c>
      <c r="G65" s="15" t="s">
        <v>28</v>
      </c>
      <c r="H65" s="15" t="s">
        <v>224</v>
      </c>
      <c r="I65" s="105">
        <v>0.411805555555558</v>
      </c>
      <c r="J65" s="41"/>
      <c r="K65" s="45"/>
    </row>
    <row r="66" spans="1:11" ht="15">
      <c r="A66" s="43" t="s">
        <v>243</v>
      </c>
      <c r="B66" s="14">
        <v>101</v>
      </c>
      <c r="C66" s="15" t="s">
        <v>124</v>
      </c>
      <c r="D66" s="16" t="s">
        <v>125</v>
      </c>
      <c r="E66" s="17" t="s">
        <v>126</v>
      </c>
      <c r="F66" s="17">
        <v>16849</v>
      </c>
      <c r="G66" s="15" t="s">
        <v>46</v>
      </c>
      <c r="H66" s="15" t="s">
        <v>230</v>
      </c>
      <c r="I66" s="105">
        <v>0.412500000000003</v>
      </c>
      <c r="J66" s="41"/>
      <c r="K66" s="45"/>
    </row>
    <row r="67" spans="1:11" ht="15">
      <c r="A67" s="43" t="s">
        <v>245</v>
      </c>
      <c r="B67" s="14">
        <v>71</v>
      </c>
      <c r="C67" s="15" t="s">
        <v>156</v>
      </c>
      <c r="D67" s="16" t="s">
        <v>157</v>
      </c>
      <c r="E67" s="17" t="s">
        <v>146</v>
      </c>
      <c r="F67" s="17">
        <v>19040</v>
      </c>
      <c r="G67" s="15" t="s">
        <v>46</v>
      </c>
      <c r="H67" s="15" t="s">
        <v>223</v>
      </c>
      <c r="I67" s="105">
        <v>0.413194444444447</v>
      </c>
      <c r="J67" s="41"/>
      <c r="K67" s="45"/>
    </row>
    <row r="68" spans="1:11" ht="15">
      <c r="A68" s="43" t="s">
        <v>244</v>
      </c>
      <c r="B68" s="14">
        <v>154</v>
      </c>
      <c r="C68" s="15" t="s">
        <v>121</v>
      </c>
      <c r="D68" s="16" t="s">
        <v>143</v>
      </c>
      <c r="E68" s="17" t="s">
        <v>36</v>
      </c>
      <c r="F68" s="17">
        <v>17959</v>
      </c>
      <c r="G68" s="15" t="s">
        <v>46</v>
      </c>
      <c r="H68" s="15" t="s">
        <v>222</v>
      </c>
      <c r="I68" s="105">
        <v>0.413888888888892</v>
      </c>
      <c r="J68" s="41"/>
      <c r="K68" s="45"/>
    </row>
    <row r="69" spans="1:11" ht="15">
      <c r="A69" s="43" t="s">
        <v>242</v>
      </c>
      <c r="B69" s="14">
        <v>32</v>
      </c>
      <c r="C69" s="15" t="s">
        <v>171</v>
      </c>
      <c r="D69" s="16" t="s">
        <v>172</v>
      </c>
      <c r="E69" s="17" t="s">
        <v>84</v>
      </c>
      <c r="F69" s="17">
        <v>6587</v>
      </c>
      <c r="G69" s="15" t="s">
        <v>46</v>
      </c>
      <c r="H69" s="15" t="s">
        <v>224</v>
      </c>
      <c r="I69" s="105">
        <v>0.414583333333336</v>
      </c>
      <c r="J69" s="41"/>
      <c r="K69" s="45"/>
    </row>
    <row r="70" spans="1:11" ht="15">
      <c r="A70" s="43" t="s">
        <v>240</v>
      </c>
      <c r="B70" s="14">
        <v>28</v>
      </c>
      <c r="C70" s="15" t="s">
        <v>76</v>
      </c>
      <c r="D70" s="16" t="s">
        <v>69</v>
      </c>
      <c r="E70" s="17" t="s">
        <v>54</v>
      </c>
      <c r="F70" s="17" t="s">
        <v>61</v>
      </c>
      <c r="G70" s="15" t="s">
        <v>46</v>
      </c>
      <c r="H70" s="15" t="s">
        <v>226</v>
      </c>
      <c r="I70" s="105">
        <v>0.415277777777781</v>
      </c>
      <c r="J70" s="41"/>
      <c r="K70" s="45"/>
    </row>
    <row r="71" spans="1:11" ht="15">
      <c r="A71" s="43" t="s">
        <v>239</v>
      </c>
      <c r="B71" s="14">
        <v>73</v>
      </c>
      <c r="C71" s="15" t="s">
        <v>151</v>
      </c>
      <c r="D71" s="16" t="s">
        <v>152</v>
      </c>
      <c r="E71" s="17" t="s">
        <v>146</v>
      </c>
      <c r="F71" s="17">
        <v>18379</v>
      </c>
      <c r="G71" s="15" t="s">
        <v>28</v>
      </c>
      <c r="H71" s="15" t="s">
        <v>223</v>
      </c>
      <c r="I71" s="105">
        <v>0.415972222222225</v>
      </c>
      <c r="J71" s="41"/>
      <c r="K71" s="45"/>
    </row>
    <row r="72" spans="1:11" ht="15">
      <c r="A72" s="43" t="s">
        <v>238</v>
      </c>
      <c r="B72" s="14">
        <v>121</v>
      </c>
      <c r="C72" s="15" t="s">
        <v>129</v>
      </c>
      <c r="D72" s="16" t="s">
        <v>130</v>
      </c>
      <c r="E72" s="17" t="s">
        <v>118</v>
      </c>
      <c r="F72" s="17">
        <v>17265</v>
      </c>
      <c r="G72" s="15" t="s">
        <v>46</v>
      </c>
      <c r="H72" s="15" t="s">
        <v>221</v>
      </c>
      <c r="I72" s="105">
        <v>0.41666666666667</v>
      </c>
      <c r="J72" s="41"/>
      <c r="K72" s="45"/>
    </row>
    <row r="73" spans="1:11" ht="15">
      <c r="A73" s="43" t="s">
        <v>355</v>
      </c>
      <c r="B73" s="14">
        <v>1</v>
      </c>
      <c r="C73" s="15" t="s">
        <v>94</v>
      </c>
      <c r="D73" s="16" t="s">
        <v>155</v>
      </c>
      <c r="E73" s="17" t="s">
        <v>91</v>
      </c>
      <c r="F73" s="17">
        <v>18615</v>
      </c>
      <c r="G73" s="15" t="s">
        <v>46</v>
      </c>
      <c r="H73" s="15" t="s">
        <v>228</v>
      </c>
      <c r="I73" s="105">
        <v>0.417361111111114</v>
      </c>
      <c r="J73" s="41"/>
      <c r="K73" s="45"/>
    </row>
    <row r="74" spans="1:11" ht="15">
      <c r="A74" s="43" t="s">
        <v>356</v>
      </c>
      <c r="B74" s="14">
        <v>44</v>
      </c>
      <c r="C74" s="15" t="s">
        <v>114</v>
      </c>
      <c r="D74" s="16" t="s">
        <v>115</v>
      </c>
      <c r="E74" s="17" t="s">
        <v>26</v>
      </c>
      <c r="F74" s="17">
        <v>15228</v>
      </c>
      <c r="G74" s="15" t="s">
        <v>28</v>
      </c>
      <c r="H74" s="15" t="s">
        <v>224</v>
      </c>
      <c r="I74" s="105">
        <v>0.418055555555559</v>
      </c>
      <c r="J74" s="41"/>
      <c r="K74" s="45"/>
    </row>
    <row r="75" spans="1:11" ht="15">
      <c r="A75" s="43" t="s">
        <v>357</v>
      </c>
      <c r="B75" s="14">
        <v>55</v>
      </c>
      <c r="C75" s="15" t="s">
        <v>131</v>
      </c>
      <c r="D75" s="16" t="s">
        <v>132</v>
      </c>
      <c r="E75" s="17" t="s">
        <v>22</v>
      </c>
      <c r="F75" s="17">
        <v>17469</v>
      </c>
      <c r="G75" s="15" t="s">
        <v>28</v>
      </c>
      <c r="H75" s="15" t="s">
        <v>225</v>
      </c>
      <c r="I75" s="105">
        <v>0.418750000000003</v>
      </c>
      <c r="J75" s="41"/>
      <c r="K75" s="45"/>
    </row>
    <row r="76" spans="1:11" ht="15">
      <c r="A76" s="43" t="s">
        <v>358</v>
      </c>
      <c r="B76" s="14">
        <v>156</v>
      </c>
      <c r="C76" s="15" t="s">
        <v>147</v>
      </c>
      <c r="D76" s="16" t="s">
        <v>148</v>
      </c>
      <c r="E76" s="17" t="s">
        <v>36</v>
      </c>
      <c r="F76" s="17">
        <v>18304</v>
      </c>
      <c r="G76" s="15" t="s">
        <v>28</v>
      </c>
      <c r="H76" s="15" t="s">
        <v>222</v>
      </c>
      <c r="I76" s="105">
        <v>0.419444444444448</v>
      </c>
      <c r="J76" s="41"/>
      <c r="K76" s="45"/>
    </row>
    <row r="77" spans="1:11" ht="15">
      <c r="A77" s="43" t="s">
        <v>359</v>
      </c>
      <c r="B77" s="14">
        <v>23</v>
      </c>
      <c r="C77" s="15" t="s">
        <v>71</v>
      </c>
      <c r="D77" s="16" t="s">
        <v>64</v>
      </c>
      <c r="E77" s="17" t="s">
        <v>54</v>
      </c>
      <c r="F77" s="17" t="s">
        <v>57</v>
      </c>
      <c r="G77" s="15" t="s">
        <v>28</v>
      </c>
      <c r="H77" s="15" t="s">
        <v>226</v>
      </c>
      <c r="I77" s="105">
        <v>0.420138888888892</v>
      </c>
      <c r="J77" s="41"/>
      <c r="K77" s="45"/>
    </row>
    <row r="78" spans="1:11" ht="15">
      <c r="A78" s="43" t="s">
        <v>360</v>
      </c>
      <c r="B78" s="14">
        <v>24</v>
      </c>
      <c r="C78" s="15" t="s">
        <v>72</v>
      </c>
      <c r="D78" s="16" t="s">
        <v>65</v>
      </c>
      <c r="E78" s="17" t="s">
        <v>54</v>
      </c>
      <c r="F78" s="17" t="s">
        <v>58</v>
      </c>
      <c r="G78" s="15" t="s">
        <v>46</v>
      </c>
      <c r="H78" s="15" t="s">
        <v>226</v>
      </c>
      <c r="I78" s="105">
        <v>0.420833333333337</v>
      </c>
      <c r="J78" s="41"/>
      <c r="K78" s="45"/>
    </row>
    <row r="79" spans="1:11" ht="15">
      <c r="A79" s="43" t="s">
        <v>361</v>
      </c>
      <c r="B79" s="14">
        <v>123</v>
      </c>
      <c r="C79" s="15" t="s">
        <v>127</v>
      </c>
      <c r="D79" s="16" t="s">
        <v>128</v>
      </c>
      <c r="E79" s="17" t="s">
        <v>118</v>
      </c>
      <c r="F79" s="17">
        <v>16978</v>
      </c>
      <c r="G79" s="15" t="s">
        <v>28</v>
      </c>
      <c r="H79" s="15" t="s">
        <v>221</v>
      </c>
      <c r="I79" s="105">
        <v>0.421527777777781</v>
      </c>
      <c r="J79" s="41"/>
      <c r="K79" s="45"/>
    </row>
    <row r="80" spans="1:11" ht="15">
      <c r="A80" s="43" t="s">
        <v>362</v>
      </c>
      <c r="B80" s="14">
        <v>22</v>
      </c>
      <c r="C80" s="15" t="s">
        <v>55</v>
      </c>
      <c r="D80" s="16" t="s">
        <v>63</v>
      </c>
      <c r="E80" s="17" t="s">
        <v>54</v>
      </c>
      <c r="F80" s="17" t="s">
        <v>56</v>
      </c>
      <c r="G80" s="15" t="s">
        <v>46</v>
      </c>
      <c r="H80" s="15" t="s">
        <v>226</v>
      </c>
      <c r="I80" s="105">
        <v>0.422222222222226</v>
      </c>
      <c r="J80" s="41"/>
      <c r="K80" s="45"/>
    </row>
    <row r="81" spans="1:11" ht="15">
      <c r="A81" s="43" t="s">
        <v>363</v>
      </c>
      <c r="B81" s="14">
        <v>31</v>
      </c>
      <c r="C81" s="15" t="s">
        <v>122</v>
      </c>
      <c r="D81" s="16" t="s">
        <v>123</v>
      </c>
      <c r="E81" s="17" t="s">
        <v>84</v>
      </c>
      <c r="F81" s="17">
        <v>16602</v>
      </c>
      <c r="G81" s="15" t="s">
        <v>46</v>
      </c>
      <c r="H81" s="15" t="s">
        <v>224</v>
      </c>
      <c r="I81" s="105">
        <v>0.42291666666667</v>
      </c>
      <c r="J81" s="41"/>
      <c r="K81" s="45"/>
    </row>
    <row r="82" spans="1:11" ht="15">
      <c r="A82" s="43" t="s">
        <v>364</v>
      </c>
      <c r="B82" s="14">
        <v>25</v>
      </c>
      <c r="C82" s="15" t="s">
        <v>73</v>
      </c>
      <c r="D82" s="16" t="s">
        <v>66</v>
      </c>
      <c r="E82" s="17" t="s">
        <v>54</v>
      </c>
      <c r="F82" s="17" t="s">
        <v>59</v>
      </c>
      <c r="G82" s="15" t="s">
        <v>46</v>
      </c>
      <c r="H82" s="15" t="s">
        <v>226</v>
      </c>
      <c r="I82" s="105">
        <v>0.423611111111115</v>
      </c>
      <c r="J82" s="41"/>
      <c r="K82" s="45"/>
    </row>
    <row r="83" spans="1:11" ht="15">
      <c r="A83" s="43" t="s">
        <v>395</v>
      </c>
      <c r="B83" s="14">
        <v>174</v>
      </c>
      <c r="C83" s="15" t="s">
        <v>139</v>
      </c>
      <c r="D83" s="16" t="s">
        <v>140</v>
      </c>
      <c r="E83" s="17" t="s">
        <v>25</v>
      </c>
      <c r="F83" s="17">
        <v>17781</v>
      </c>
      <c r="G83" s="15" t="s">
        <v>28</v>
      </c>
      <c r="H83" s="15" t="s">
        <v>223</v>
      </c>
      <c r="I83" s="105">
        <v>0.424305555555559</v>
      </c>
      <c r="J83" s="41"/>
      <c r="K83" s="45"/>
    </row>
    <row r="84" spans="1:11" ht="15">
      <c r="A84" s="31"/>
      <c r="B84" s="31" t="s">
        <v>385</v>
      </c>
      <c r="C84" s="7"/>
      <c r="D84" s="31"/>
      <c r="E84" s="31"/>
      <c r="F84" s="31"/>
      <c r="G84" s="31"/>
      <c r="H84" s="31"/>
      <c r="I84" s="31"/>
      <c r="J84" s="31"/>
      <c r="K84" s="31"/>
    </row>
    <row r="86" spans="2:9" ht="12.75">
      <c r="B86" s="39"/>
      <c r="F86" s="33"/>
      <c r="G86" s="33"/>
      <c r="H86" s="33"/>
      <c r="I86" s="33"/>
    </row>
    <row r="87" spans="3:9" ht="12.75">
      <c r="C87" s="38"/>
      <c r="D87" s="17"/>
      <c r="F87" s="15"/>
      <c r="G87" s="33"/>
      <c r="H87" s="33"/>
      <c r="I87" s="33"/>
    </row>
    <row r="88" spans="2:9" ht="12.75">
      <c r="B88" s="36"/>
      <c r="C88" s="38"/>
      <c r="D88" s="17"/>
      <c r="F88" s="15"/>
      <c r="G88" s="38"/>
      <c r="H88" s="33"/>
      <c r="I88" s="33"/>
    </row>
    <row r="89" spans="2:9" ht="12.75">
      <c r="B89" s="36"/>
      <c r="C89" s="38"/>
      <c r="D89" s="17"/>
      <c r="F89" s="15"/>
      <c r="G89" s="33"/>
      <c r="H89" s="33"/>
      <c r="I89" s="33"/>
    </row>
    <row r="90" spans="3:9" ht="12.75">
      <c r="C90" s="38"/>
      <c r="D90" s="17"/>
      <c r="F90" s="15"/>
      <c r="G90" s="33"/>
      <c r="H90" s="33"/>
      <c r="I90" s="33"/>
    </row>
    <row r="91" spans="3:9" ht="12.75">
      <c r="C91" s="3"/>
      <c r="D91" s="32"/>
      <c r="F91" s="15"/>
      <c r="G91" s="33"/>
      <c r="H91" s="33"/>
      <c r="I91" s="33"/>
    </row>
    <row r="92" spans="2:9" ht="12.75">
      <c r="B92" s="104"/>
      <c r="C92" s="103"/>
      <c r="D92" s="32"/>
      <c r="F92" s="15"/>
      <c r="G92" s="33"/>
      <c r="H92" s="33"/>
      <c r="I92" s="33"/>
    </row>
    <row r="93" spans="3:9" ht="12.75">
      <c r="C93" s="102"/>
      <c r="D93" s="32"/>
      <c r="F93" s="15"/>
      <c r="G93" s="33"/>
      <c r="H93" s="33"/>
      <c r="I93" s="33"/>
    </row>
    <row r="94" spans="3:9" ht="12.75">
      <c r="C94" s="102"/>
      <c r="D94" s="32"/>
      <c r="F94" s="15"/>
      <c r="G94" s="33"/>
      <c r="H94" s="33"/>
      <c r="I94" s="33"/>
    </row>
    <row r="95" spans="3:9" ht="12.75">
      <c r="C95" s="3"/>
      <c r="D95" s="32"/>
      <c r="F95" s="15"/>
      <c r="G95" s="33"/>
      <c r="H95" s="33"/>
      <c r="I95" s="33"/>
    </row>
    <row r="96" spans="3:9" ht="12.75">
      <c r="C96" s="102"/>
      <c r="D96" s="32"/>
      <c r="F96" s="15"/>
      <c r="G96" s="33"/>
      <c r="H96" s="33"/>
      <c r="I96" s="33"/>
    </row>
    <row r="97" spans="3:9" ht="12.75">
      <c r="C97" s="102"/>
      <c r="D97" s="32"/>
      <c r="F97" s="15"/>
      <c r="G97" s="33"/>
      <c r="H97" s="33"/>
      <c r="I97" s="33"/>
    </row>
    <row r="98" spans="3:9" ht="12.75">
      <c r="C98" s="3"/>
      <c r="D98" s="32"/>
      <c r="F98" s="15"/>
      <c r="G98" s="33"/>
      <c r="H98" s="33"/>
      <c r="I98" s="33"/>
    </row>
    <row r="99" spans="4:9" ht="12.75">
      <c r="D99" s="36"/>
      <c r="F99" s="15"/>
      <c r="G99" s="33"/>
      <c r="H99" s="33"/>
      <c r="I99" s="33"/>
    </row>
    <row r="100" spans="1:11" ht="12.75">
      <c r="A100"/>
      <c r="D100" s="36"/>
      <c r="F100" s="15"/>
      <c r="G100" s="33"/>
      <c r="H100" s="33"/>
      <c r="I100" s="33"/>
      <c r="J100"/>
      <c r="K100"/>
    </row>
    <row r="101" spans="1:11" ht="12.75">
      <c r="A101"/>
      <c r="D101" s="36"/>
      <c r="F101" s="15"/>
      <c r="G101" s="33"/>
      <c r="H101" s="33"/>
      <c r="I101" s="33"/>
      <c r="J101"/>
      <c r="K101"/>
    </row>
    <row r="102" spans="1:11" ht="12.75">
      <c r="A102"/>
      <c r="D102" s="36"/>
      <c r="F102" s="15"/>
      <c r="G102" s="33"/>
      <c r="H102" s="33"/>
      <c r="I102" s="33"/>
      <c r="J102"/>
      <c r="K102"/>
    </row>
    <row r="103" spans="1:11" ht="12.75">
      <c r="A103"/>
      <c r="D103" s="36"/>
      <c r="F103" s="15"/>
      <c r="G103" s="33"/>
      <c r="H103" s="33"/>
      <c r="I103" s="33"/>
      <c r="J103"/>
      <c r="K103"/>
    </row>
    <row r="104" spans="1:11" ht="12.75">
      <c r="A104"/>
      <c r="D104" s="36"/>
      <c r="F104" s="15"/>
      <c r="G104" s="33"/>
      <c r="H104" s="33"/>
      <c r="I104" s="33"/>
      <c r="J104"/>
      <c r="K104"/>
    </row>
    <row r="105" spans="1:11" ht="12.75">
      <c r="A105"/>
      <c r="D105" s="36"/>
      <c r="F105" s="15"/>
      <c r="G105" s="33"/>
      <c r="H105" s="33"/>
      <c r="I105" s="33"/>
      <c r="J105"/>
      <c r="K105"/>
    </row>
    <row r="106" spans="1:11" ht="12.75">
      <c r="A106"/>
      <c r="D106" s="36"/>
      <c r="F106" s="15"/>
      <c r="G106" s="33"/>
      <c r="H106" s="33"/>
      <c r="I106" s="33"/>
      <c r="J106"/>
      <c r="K106"/>
    </row>
    <row r="107" spans="1:11" ht="12.75">
      <c r="A107"/>
      <c r="B107"/>
      <c r="C107" s="37"/>
      <c r="D107" s="36"/>
      <c r="F107" s="15"/>
      <c r="G107" s="33"/>
      <c r="H107" s="33"/>
      <c r="I107" s="33"/>
      <c r="J107"/>
      <c r="K107"/>
    </row>
    <row r="108" spans="1:11" ht="12.75">
      <c r="A108"/>
      <c r="B108"/>
      <c r="C108" s="37"/>
      <c r="D108" s="36"/>
      <c r="F108" s="15"/>
      <c r="G108" s="33"/>
      <c r="H108" s="33"/>
      <c r="I108" s="33"/>
      <c r="J108"/>
      <c r="K108"/>
    </row>
    <row r="109" spans="1:11" ht="12.75">
      <c r="A109"/>
      <c r="B109"/>
      <c r="C109" s="37"/>
      <c r="D109" s="36"/>
      <c r="F109" s="15"/>
      <c r="G109" s="33"/>
      <c r="H109" s="33"/>
      <c r="I109" s="33"/>
      <c r="J109"/>
      <c r="K109"/>
    </row>
    <row r="110" spans="1:11" ht="12.75">
      <c r="A110"/>
      <c r="B110"/>
      <c r="F110" s="15"/>
      <c r="G110" s="33"/>
      <c r="H110" s="33"/>
      <c r="I110" s="33"/>
      <c r="J110"/>
      <c r="K110"/>
    </row>
    <row r="111" spans="1:11" ht="12.75">
      <c r="A111"/>
      <c r="B111"/>
      <c r="F111" s="15"/>
      <c r="G111" s="33"/>
      <c r="H111" s="33"/>
      <c r="I111" s="33"/>
      <c r="J111"/>
      <c r="K111"/>
    </row>
    <row r="112" spans="1:11" ht="12.75">
      <c r="A112"/>
      <c r="B112"/>
      <c r="F112" s="15"/>
      <c r="G112" s="33"/>
      <c r="H112" s="33"/>
      <c r="I112" s="33"/>
      <c r="J112"/>
      <c r="K112"/>
    </row>
    <row r="113" spans="1:11" ht="12.75">
      <c r="A113"/>
      <c r="B113"/>
      <c r="F113" s="15"/>
      <c r="G113" s="33"/>
      <c r="H113" s="33"/>
      <c r="I113" s="33"/>
      <c r="J113"/>
      <c r="K113"/>
    </row>
    <row r="114" spans="1:11" ht="12.75">
      <c r="A114"/>
      <c r="B114"/>
      <c r="F114" s="15"/>
      <c r="G114" s="33"/>
      <c r="H114" s="33"/>
      <c r="I114" s="33"/>
      <c r="J114"/>
      <c r="K114"/>
    </row>
    <row r="115" spans="1:11" ht="12.75">
      <c r="A115"/>
      <c r="B115"/>
      <c r="F115" s="15"/>
      <c r="G115" s="33"/>
      <c r="H115" s="33"/>
      <c r="I115" s="33"/>
      <c r="J115"/>
      <c r="K115"/>
    </row>
    <row r="116" spans="2:9" ht="12.75">
      <c r="B116" s="35"/>
      <c r="C116" s="34"/>
      <c r="F116" s="15"/>
      <c r="G116" s="33"/>
      <c r="H116" s="33"/>
      <c r="I116" s="33"/>
    </row>
    <row r="117" spans="2:9" ht="12.75">
      <c r="B117" s="35"/>
      <c r="C117" s="34"/>
      <c r="F117" s="15"/>
      <c r="G117" s="33"/>
      <c r="H117" s="33"/>
      <c r="I117" s="33"/>
    </row>
    <row r="118" spans="2:9" ht="12.75">
      <c r="B118" s="35"/>
      <c r="C118" s="34"/>
      <c r="F118" s="15"/>
      <c r="G118" s="33"/>
      <c r="H118" s="33"/>
      <c r="I118" s="33"/>
    </row>
    <row r="119" spans="2:9" ht="12.75">
      <c r="B119" s="35"/>
      <c r="C119" s="34"/>
      <c r="F119" s="15"/>
      <c r="G119" s="33"/>
      <c r="H119" s="33"/>
      <c r="I119" s="33"/>
    </row>
    <row r="120" spans="2:9" ht="12.75">
      <c r="B120" s="35"/>
      <c r="C120" s="34"/>
      <c r="F120" s="15"/>
      <c r="G120" s="33"/>
      <c r="H120" s="33"/>
      <c r="I120" s="33"/>
    </row>
    <row r="121" spans="2:9" ht="12.75">
      <c r="B121" s="35"/>
      <c r="C121" s="34"/>
      <c r="F121" s="15"/>
      <c r="G121" s="33"/>
      <c r="H121" s="33"/>
      <c r="I121" s="33"/>
    </row>
    <row r="122" spans="2:9" ht="12.75">
      <c r="B122" s="35"/>
      <c r="C122" s="34"/>
      <c r="F122" s="15"/>
      <c r="G122" s="33"/>
      <c r="H122" s="33"/>
      <c r="I122" s="33"/>
    </row>
    <row r="123" spans="2:9" ht="12.75">
      <c r="B123" s="35"/>
      <c r="C123" s="34"/>
      <c r="F123" s="15"/>
      <c r="G123" s="33"/>
      <c r="H123" s="33"/>
      <c r="I123" s="33"/>
    </row>
    <row r="124" spans="2:9" ht="12.75">
      <c r="B124" s="35"/>
      <c r="C124" s="34"/>
      <c r="F124" s="15"/>
      <c r="G124" s="33"/>
      <c r="H124" s="33"/>
      <c r="I124" s="33"/>
    </row>
    <row r="125" spans="2:9" ht="12.75">
      <c r="B125" s="35"/>
      <c r="C125" s="34"/>
      <c r="F125" s="33"/>
      <c r="G125" s="33"/>
      <c r="H125" s="33"/>
      <c r="I125" s="33"/>
    </row>
    <row r="126" spans="2:9" ht="12.75">
      <c r="B126" s="35"/>
      <c r="C126" s="34"/>
      <c r="F126" s="33"/>
      <c r="G126" s="33"/>
      <c r="H126" s="33"/>
      <c r="I126" s="33"/>
    </row>
    <row r="127" spans="2:9" ht="12.75">
      <c r="B127" s="35"/>
      <c r="C127" s="34"/>
      <c r="F127" s="33"/>
      <c r="G127" s="33"/>
      <c r="H127" s="33"/>
      <c r="I127" s="33"/>
    </row>
    <row r="128" spans="2:9" ht="12.75">
      <c r="B128" s="35"/>
      <c r="C128" s="34"/>
      <c r="F128" s="33"/>
      <c r="G128" s="33"/>
      <c r="H128" s="33"/>
      <c r="I128" s="33"/>
    </row>
    <row r="129" spans="2:9" ht="12.75">
      <c r="B129" s="35"/>
      <c r="C129" s="34"/>
      <c r="F129" s="33"/>
      <c r="G129" s="33"/>
      <c r="H129" s="33"/>
      <c r="I129" s="33"/>
    </row>
    <row r="130" spans="2:9" ht="12.75">
      <c r="B130" s="35"/>
      <c r="C130" s="34"/>
      <c r="F130" s="33"/>
      <c r="G130" s="33"/>
      <c r="H130" s="33"/>
      <c r="I130" s="33"/>
    </row>
    <row r="131" spans="2:9" ht="12.75">
      <c r="B131" s="35"/>
      <c r="C131" s="34"/>
      <c r="F131" s="33"/>
      <c r="G131" s="33"/>
      <c r="H131" s="33"/>
      <c r="I131" s="33"/>
    </row>
    <row r="132" spans="2:9" ht="12.75">
      <c r="B132" s="35"/>
      <c r="C132" s="34"/>
      <c r="F132" s="33"/>
      <c r="G132" s="33"/>
      <c r="H132" s="33"/>
      <c r="I132" s="33"/>
    </row>
    <row r="133" spans="2:9" ht="12.75">
      <c r="B133" s="35"/>
      <c r="C133" s="34"/>
      <c r="F133" s="33"/>
      <c r="G133" s="33"/>
      <c r="H133" s="33"/>
      <c r="I133" s="33"/>
    </row>
    <row r="134" spans="2:9" ht="12.75">
      <c r="B134" s="35"/>
      <c r="C134" s="34"/>
      <c r="F134" s="33"/>
      <c r="G134" s="33"/>
      <c r="H134" s="33"/>
      <c r="I134" s="33"/>
    </row>
    <row r="135" spans="2:9" ht="12.75">
      <c r="B135" s="35"/>
      <c r="C135" s="34"/>
      <c r="F135" s="33"/>
      <c r="G135" s="33"/>
      <c r="H135" s="33"/>
      <c r="I135" s="33"/>
    </row>
    <row r="136" spans="2:9" ht="12.75">
      <c r="B136" s="35"/>
      <c r="C136" s="34"/>
      <c r="F136" s="33"/>
      <c r="G136" s="33"/>
      <c r="H136" s="33"/>
      <c r="I136" s="33"/>
    </row>
    <row r="137" spans="2:9" ht="12.75">
      <c r="B137" s="35"/>
      <c r="C137" s="34"/>
      <c r="F137" s="33"/>
      <c r="G137" s="33"/>
      <c r="H137" s="33"/>
      <c r="I137" s="33"/>
    </row>
    <row r="138" spans="2:9" ht="12.75">
      <c r="B138" s="35"/>
      <c r="C138" s="34"/>
      <c r="F138" s="33"/>
      <c r="G138" s="33"/>
      <c r="H138" s="33"/>
      <c r="I138" s="33"/>
    </row>
    <row r="139" spans="2:9" ht="12.75">
      <c r="B139" s="35"/>
      <c r="C139" s="34"/>
      <c r="F139" s="33"/>
      <c r="G139" s="33"/>
      <c r="H139" s="33"/>
      <c r="I139" s="33"/>
    </row>
    <row r="140" spans="2:9" ht="12.75">
      <c r="B140" s="35"/>
      <c r="C140" s="34"/>
      <c r="F140" s="33"/>
      <c r="G140" s="33"/>
      <c r="H140" s="33"/>
      <c r="I140" s="33"/>
    </row>
    <row r="141" spans="2:9" ht="12.75">
      <c r="B141" s="35"/>
      <c r="C141" s="34"/>
      <c r="F141" s="33"/>
      <c r="G141" s="33"/>
      <c r="H141" s="33"/>
      <c r="I141" s="33"/>
    </row>
    <row r="142" spans="3:9" s="30" customFormat="1" ht="12.75">
      <c r="C142" s="2"/>
      <c r="F142" s="33"/>
      <c r="G142" s="33"/>
      <c r="H142" s="33"/>
      <c r="I142" s="33"/>
    </row>
    <row r="143" spans="3:9" s="30" customFormat="1" ht="12.75">
      <c r="C143" s="2"/>
      <c r="F143" s="33"/>
      <c r="G143" s="33"/>
      <c r="H143" s="33"/>
      <c r="I143" s="33"/>
    </row>
    <row r="144" spans="1:11" ht="6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</row>
    <row r="145" spans="1:11" ht="12.75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</row>
    <row r="146" spans="1:11" ht="12.75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</row>
    <row r="147" spans="1:11" ht="12.75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</row>
    <row r="148" spans="1:11" ht="12.75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</row>
    <row r="149" spans="1:11" ht="12.75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</row>
    <row r="150" spans="1:11" ht="12.75">
      <c r="A150" s="8"/>
      <c r="B150" s="8"/>
      <c r="C150" s="9"/>
      <c r="D150" s="8"/>
      <c r="E150" s="8"/>
      <c r="F150" s="8"/>
      <c r="G150" s="8"/>
      <c r="H150" s="8"/>
      <c r="I150" s="8"/>
      <c r="J150" s="8"/>
      <c r="K150" s="8"/>
    </row>
    <row r="151" spans="1:11" ht="12" customHeight="1">
      <c r="A151" s="8"/>
      <c r="B151" s="8"/>
      <c r="C151" s="9"/>
      <c r="D151" s="8"/>
      <c r="E151" s="8"/>
      <c r="F151" s="8"/>
      <c r="G151" s="8"/>
      <c r="H151" s="8"/>
      <c r="I151" s="8"/>
      <c r="J151" s="8"/>
      <c r="K151" s="8"/>
    </row>
    <row r="152" spans="1:11" ht="12.75">
      <c r="A152" s="8"/>
      <c r="B152" s="8"/>
      <c r="C152" s="9"/>
      <c r="D152" s="8"/>
      <c r="E152" s="8"/>
      <c r="F152" s="8"/>
      <c r="G152" s="8"/>
      <c r="H152" s="8"/>
      <c r="I152" s="8"/>
      <c r="J152" s="8"/>
      <c r="K152" s="8"/>
    </row>
    <row r="153" spans="1:11" ht="12.75">
      <c r="A153" s="8"/>
      <c r="B153" s="8"/>
      <c r="C153" s="9"/>
      <c r="D153" s="8"/>
      <c r="E153" s="8"/>
      <c r="F153" s="8"/>
      <c r="G153" s="8"/>
      <c r="H153" s="8"/>
      <c r="I153" s="8"/>
      <c r="J153" s="8"/>
      <c r="K153" s="8"/>
    </row>
    <row r="154" spans="1:11" ht="12.75">
      <c r="A154" s="8"/>
      <c r="B154" s="8"/>
      <c r="C154" s="9"/>
      <c r="D154" s="8"/>
      <c r="E154" s="8"/>
      <c r="F154" s="8"/>
      <c r="G154" s="8"/>
      <c r="H154" s="8"/>
      <c r="I154" s="8"/>
      <c r="J154" s="8"/>
      <c r="K154" s="8"/>
    </row>
    <row r="155" spans="1:11" ht="12.75">
      <c r="A155" s="8"/>
      <c r="B155" s="8"/>
      <c r="C155" s="9"/>
      <c r="D155" s="8"/>
      <c r="E155" s="8"/>
      <c r="F155" s="8"/>
      <c r="G155" s="8"/>
      <c r="H155" s="8"/>
      <c r="I155" s="8"/>
      <c r="J155" s="8"/>
      <c r="K155" s="8"/>
    </row>
    <row r="156" spans="1:11" ht="12.75">
      <c r="A156" s="8"/>
      <c r="B156" s="8"/>
      <c r="C156" s="9"/>
      <c r="D156" s="8"/>
      <c r="E156" s="8"/>
      <c r="F156" s="8"/>
      <c r="G156" s="8"/>
      <c r="H156" s="8"/>
      <c r="I156" s="8"/>
      <c r="J156" s="8"/>
      <c r="K156" s="8"/>
    </row>
    <row r="157" spans="1:11" ht="12.75">
      <c r="A157" s="8"/>
      <c r="B157" s="8"/>
      <c r="C157" s="9"/>
      <c r="D157" s="8"/>
      <c r="E157" s="8"/>
      <c r="F157" s="8"/>
      <c r="G157" s="8"/>
      <c r="H157" s="8"/>
      <c r="I157" s="8"/>
      <c r="J157" s="8"/>
      <c r="K157" s="8"/>
    </row>
    <row r="158" spans="1:11" ht="12.75">
      <c r="A158" s="8"/>
      <c r="B158" s="8"/>
      <c r="C158" s="9"/>
      <c r="D158" s="8"/>
      <c r="E158" s="8"/>
      <c r="F158" s="8"/>
      <c r="G158" s="8"/>
      <c r="H158" s="8"/>
      <c r="I158" s="8"/>
      <c r="J158" s="8"/>
      <c r="K158" s="8"/>
    </row>
    <row r="159" spans="1:11" ht="12.75">
      <c r="A159" s="8"/>
      <c r="B159" s="8"/>
      <c r="C159" s="9"/>
      <c r="D159" s="8"/>
      <c r="E159" s="8"/>
      <c r="F159" s="8"/>
      <c r="G159" s="8"/>
      <c r="H159" s="8"/>
      <c r="I159" s="8"/>
      <c r="J159" s="8"/>
      <c r="K159" s="8"/>
    </row>
    <row r="160" spans="1:11" ht="12.75">
      <c r="A160" s="8"/>
      <c r="B160" s="8"/>
      <c r="C160" s="9"/>
      <c r="D160" s="8"/>
      <c r="E160" s="8"/>
      <c r="F160" s="8"/>
      <c r="G160" s="8"/>
      <c r="H160" s="8"/>
      <c r="I160" s="8"/>
      <c r="J160" s="8"/>
      <c r="K160" s="8"/>
    </row>
    <row r="161" spans="1:11" ht="12.75">
      <c r="A161" s="8"/>
      <c r="B161" s="8"/>
      <c r="C161" s="9"/>
      <c r="D161" s="8"/>
      <c r="E161" s="8"/>
      <c r="F161" s="8"/>
      <c r="G161" s="8"/>
      <c r="H161" s="8"/>
      <c r="I161" s="8"/>
      <c r="J161" s="8"/>
      <c r="K161" s="8"/>
    </row>
    <row r="162" spans="1:11" ht="12.75">
      <c r="A162" s="8"/>
      <c r="B162" s="8"/>
      <c r="C162" s="9"/>
      <c r="D162" s="8"/>
      <c r="E162" s="8"/>
      <c r="F162" s="8"/>
      <c r="G162" s="8"/>
      <c r="H162" s="8"/>
      <c r="I162" s="8"/>
      <c r="J162" s="8"/>
      <c r="K162" s="8"/>
    </row>
    <row r="163" spans="1:11" ht="12.75">
      <c r="A163" s="8"/>
      <c r="B163" s="8"/>
      <c r="C163" s="9"/>
      <c r="D163" s="8"/>
      <c r="E163" s="8"/>
      <c r="F163" s="8"/>
      <c r="G163" s="8"/>
      <c r="H163" s="8"/>
      <c r="I163" s="8"/>
      <c r="J163" s="8"/>
      <c r="K163" s="8"/>
    </row>
    <row r="164" spans="1:11" ht="12.75">
      <c r="A164" s="8"/>
      <c r="B164" s="8"/>
      <c r="C164" s="9"/>
      <c r="D164" s="8"/>
      <c r="E164" s="8"/>
      <c r="F164" s="8"/>
      <c r="G164" s="8"/>
      <c r="H164" s="8"/>
      <c r="I164" s="8"/>
      <c r="J164" s="8"/>
      <c r="K164" s="8"/>
    </row>
    <row r="165" spans="1:11" ht="12.75">
      <c r="A165" s="8"/>
      <c r="B165" s="8"/>
      <c r="C165" s="9"/>
      <c r="D165" s="8"/>
      <c r="E165" s="8"/>
      <c r="F165" s="8"/>
      <c r="G165" s="8"/>
      <c r="H165" s="8"/>
      <c r="I165" s="8"/>
      <c r="J165" s="8"/>
      <c r="K165" s="8"/>
    </row>
    <row r="166" spans="1:11" ht="12.75">
      <c r="A166" s="8"/>
      <c r="B166" s="8"/>
      <c r="C166" s="9"/>
      <c r="D166" s="8"/>
      <c r="E166" s="8"/>
      <c r="F166" s="8"/>
      <c r="G166" s="8"/>
      <c r="H166" s="8"/>
      <c r="I166" s="8"/>
      <c r="J166" s="8"/>
      <c r="K166" s="8"/>
    </row>
    <row r="167" spans="1:11" ht="12.75">
      <c r="A167" s="8"/>
      <c r="B167" s="8"/>
      <c r="C167" s="9"/>
      <c r="D167" s="8"/>
      <c r="E167" s="8"/>
      <c r="F167" s="8"/>
      <c r="G167" s="8"/>
      <c r="H167" s="8"/>
      <c r="I167" s="8"/>
      <c r="J167" s="8"/>
      <c r="K167" s="8"/>
    </row>
    <row r="168" spans="1:11" ht="6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</row>
    <row r="169" spans="1:11" ht="11.25" customHeight="1">
      <c r="A169" s="159" t="s">
        <v>19</v>
      </c>
      <c r="B169" s="159"/>
      <c r="C169" s="159"/>
      <c r="D169" s="159"/>
      <c r="E169" s="159"/>
      <c r="F169" s="159"/>
      <c r="G169" s="159"/>
      <c r="H169" s="159"/>
      <c r="I169" s="159"/>
      <c r="J169" s="159"/>
      <c r="K169" s="159"/>
    </row>
  </sheetData>
  <sheetProtection/>
  <mergeCells count="7">
    <mergeCell ref="E11:K11"/>
    <mergeCell ref="A169:K169"/>
    <mergeCell ref="E3:H3"/>
    <mergeCell ref="A1:K1"/>
    <mergeCell ref="A2:K2"/>
    <mergeCell ref="A5:K5"/>
    <mergeCell ref="A10:K10"/>
  </mergeCells>
  <printOptions/>
  <pageMargins left="0.3" right="0.27" top="0.31496062992125984" bottom="0.31496062992125984" header="0.2362204724409449" footer="0.1968503937007874"/>
  <pageSetup horizontalDpi="300" verticalDpi="300" orientation="portrait" scale="6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A78">
      <selection activeCell="A1" sqref="A1:IV95"/>
    </sheetView>
  </sheetViews>
  <sheetFormatPr defaultColWidth="9.140625" defaultRowHeight="12.75"/>
  <cols>
    <col min="1" max="1" width="4.8515625" style="30" customWidth="1"/>
    <col min="2" max="2" width="6.28125" style="30" customWidth="1"/>
    <col min="3" max="3" width="14.00390625" style="2" customWidth="1"/>
    <col min="4" max="4" width="21.57421875" style="30" customWidth="1"/>
    <col min="5" max="5" width="32.28125" style="30" customWidth="1"/>
    <col min="6" max="6" width="13.140625" style="30" customWidth="1"/>
    <col min="7" max="7" width="4.28125" style="30" customWidth="1"/>
    <col min="8" max="8" width="12.57421875" style="30" customWidth="1"/>
    <col min="9" max="10" width="11.7109375" style="30" customWidth="1"/>
    <col min="11" max="11" width="9.28125" style="30" customWidth="1"/>
    <col min="12" max="12" width="14.00390625" style="30" customWidth="1"/>
    <col min="13" max="18" width="0" style="0" hidden="1" customWidth="1"/>
  </cols>
  <sheetData>
    <row r="1" spans="1:12" ht="26.25">
      <c r="A1" s="160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54"/>
    </row>
    <row r="2" spans="1:11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5:11" ht="15.75">
      <c r="E3" s="168" t="s">
        <v>365</v>
      </c>
      <c r="F3" s="168"/>
      <c r="G3" s="168"/>
      <c r="K3" s="3" t="s">
        <v>366</v>
      </c>
    </row>
    <row r="4" spans="1:11" ht="12.75">
      <c r="A4" s="4" t="s">
        <v>353</v>
      </c>
      <c r="K4" s="3" t="s">
        <v>24</v>
      </c>
    </row>
    <row r="5" spans="1:11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ht="9" customHeight="1"/>
    <row r="7" spans="1:11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29</v>
      </c>
      <c r="H7" s="5" t="s">
        <v>16</v>
      </c>
      <c r="I7" s="5" t="s">
        <v>6</v>
      </c>
      <c r="J7" s="5" t="s">
        <v>7</v>
      </c>
      <c r="K7" s="5" t="s">
        <v>17</v>
      </c>
    </row>
    <row r="8" spans="1:11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 t="s">
        <v>30</v>
      </c>
      <c r="H8" s="6" t="s">
        <v>15</v>
      </c>
      <c r="I8" s="6" t="s">
        <v>13</v>
      </c>
      <c r="J8" s="6" t="s">
        <v>14</v>
      </c>
      <c r="K8" s="6" t="s">
        <v>18</v>
      </c>
    </row>
    <row r="9" ht="13.5" thickBot="1"/>
    <row r="10" spans="1:11" ht="15">
      <c r="A10" s="166" t="s">
        <v>31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8" ht="15">
      <c r="A11" s="7"/>
      <c r="B11" s="167" t="s">
        <v>368</v>
      </c>
      <c r="C11" s="161"/>
      <c r="D11" s="161"/>
      <c r="E11" s="161"/>
      <c r="F11" s="165" t="s">
        <v>389</v>
      </c>
      <c r="G11" s="161"/>
      <c r="H11" s="161"/>
      <c r="I11" s="161"/>
      <c r="J11" s="161"/>
      <c r="K11" s="161"/>
      <c r="M11" s="30"/>
      <c r="N11" s="30"/>
      <c r="O11" s="30"/>
      <c r="P11" s="30"/>
      <c r="Q11" s="30"/>
      <c r="R11" s="30"/>
    </row>
    <row r="12" spans="1:18" s="20" customFormat="1" ht="15">
      <c r="A12" s="13">
        <v>1</v>
      </c>
      <c r="B12" s="14">
        <v>174</v>
      </c>
      <c r="C12" s="15" t="s">
        <v>139</v>
      </c>
      <c r="D12" s="16" t="s">
        <v>140</v>
      </c>
      <c r="E12" s="17" t="s">
        <v>25</v>
      </c>
      <c r="F12" s="17">
        <v>17781</v>
      </c>
      <c r="G12" s="15" t="s">
        <v>28</v>
      </c>
      <c r="H12" s="15" t="s">
        <v>223</v>
      </c>
      <c r="I12" s="18">
        <v>0.07844907407407407</v>
      </c>
      <c r="J12" s="101">
        <f>I12-$I$12</f>
        <v>0</v>
      </c>
      <c r="K12" s="19">
        <v>0.00011574074074074073</v>
      </c>
      <c r="L12" s="33"/>
      <c r="M12" s="25" t="s">
        <v>214</v>
      </c>
      <c r="N12" s="25" t="s">
        <v>215</v>
      </c>
      <c r="O12" s="25" t="s">
        <v>216</v>
      </c>
      <c r="P12" s="25" t="s">
        <v>217</v>
      </c>
      <c r="Q12" s="25" t="s">
        <v>218</v>
      </c>
      <c r="R12" s="25" t="s">
        <v>219</v>
      </c>
    </row>
    <row r="13" spans="1:18" s="20" customFormat="1" ht="15">
      <c r="A13" s="13">
        <v>2</v>
      </c>
      <c r="B13" s="14">
        <v>31</v>
      </c>
      <c r="C13" s="15" t="s">
        <v>122</v>
      </c>
      <c r="D13" s="16" t="s">
        <v>123</v>
      </c>
      <c r="E13" s="17" t="s">
        <v>84</v>
      </c>
      <c r="F13" s="17">
        <v>16602</v>
      </c>
      <c r="G13" s="15" t="s">
        <v>46</v>
      </c>
      <c r="H13" s="15" t="s">
        <v>224</v>
      </c>
      <c r="I13" s="18">
        <v>0.07844907407407407</v>
      </c>
      <c r="J13" s="101">
        <f aca="true" t="shared" si="0" ref="J13:J76">I13-$I$12</f>
        <v>0</v>
      </c>
      <c r="K13" s="19">
        <v>6.944444444444444E-05</v>
      </c>
      <c r="L13" s="33"/>
      <c r="M13" s="26">
        <v>0.00011574074074074073</v>
      </c>
      <c r="N13" s="26">
        <v>6.944444444444444E-05</v>
      </c>
      <c r="O13" s="26">
        <v>3.47222222222222E-05</v>
      </c>
      <c r="P13" s="27">
        <v>25</v>
      </c>
      <c r="Q13" s="27">
        <v>10</v>
      </c>
      <c r="R13" s="27">
        <v>5</v>
      </c>
    </row>
    <row r="14" spans="1:18" s="20" customFormat="1" ht="15">
      <c r="A14" s="13">
        <v>3</v>
      </c>
      <c r="B14" s="14">
        <v>25</v>
      </c>
      <c r="C14" s="15" t="s">
        <v>73</v>
      </c>
      <c r="D14" s="16" t="s">
        <v>66</v>
      </c>
      <c r="E14" s="17" t="s">
        <v>54</v>
      </c>
      <c r="F14" s="17" t="s">
        <v>59</v>
      </c>
      <c r="G14" s="15" t="s">
        <v>46</v>
      </c>
      <c r="H14" s="15" t="s">
        <v>226</v>
      </c>
      <c r="I14" s="18">
        <v>0.07844907407407407</v>
      </c>
      <c r="J14" s="101">
        <f t="shared" si="0"/>
        <v>0</v>
      </c>
      <c r="K14" s="19">
        <v>4.6296296296296294E-05</v>
      </c>
      <c r="L14" s="33"/>
      <c r="M14" s="26">
        <v>6.944444444444444E-05</v>
      </c>
      <c r="N14" s="26">
        <v>4.6296296296296294E-05</v>
      </c>
      <c r="O14" s="26">
        <v>2.3148148148148147E-05</v>
      </c>
      <c r="P14" s="27">
        <v>20</v>
      </c>
      <c r="Q14" s="27">
        <v>9</v>
      </c>
      <c r="R14" s="27">
        <v>3</v>
      </c>
    </row>
    <row r="15" spans="1:18" s="20" customFormat="1" ht="15">
      <c r="A15" s="13">
        <v>4</v>
      </c>
      <c r="B15" s="14">
        <v>23</v>
      </c>
      <c r="C15" s="15" t="s">
        <v>71</v>
      </c>
      <c r="D15" s="16" t="s">
        <v>64</v>
      </c>
      <c r="E15" s="17" t="s">
        <v>54</v>
      </c>
      <c r="F15" s="17" t="s">
        <v>57</v>
      </c>
      <c r="G15" s="15" t="s">
        <v>28</v>
      </c>
      <c r="H15" s="15" t="s">
        <v>226</v>
      </c>
      <c r="I15" s="18">
        <v>0.07844907407407407</v>
      </c>
      <c r="J15" s="101">
        <f t="shared" si="0"/>
        <v>0</v>
      </c>
      <c r="K15" s="19"/>
      <c r="L15" s="33"/>
      <c r="M15" s="26">
        <v>4.6296296296296294E-05</v>
      </c>
      <c r="N15" s="26">
        <v>2.3148148148148147E-05</v>
      </c>
      <c r="O15" s="26">
        <v>1.1574074074074073E-05</v>
      </c>
      <c r="P15" s="27">
        <v>16</v>
      </c>
      <c r="Q15" s="27">
        <v>8</v>
      </c>
      <c r="R15" s="27">
        <v>2</v>
      </c>
    </row>
    <row r="16" spans="1:18" s="20" customFormat="1" ht="15">
      <c r="A16" s="13">
        <v>5</v>
      </c>
      <c r="B16" s="14">
        <v>156</v>
      </c>
      <c r="C16" s="15" t="s">
        <v>147</v>
      </c>
      <c r="D16" s="16" t="s">
        <v>148</v>
      </c>
      <c r="E16" s="17" t="s">
        <v>36</v>
      </c>
      <c r="F16" s="17">
        <v>18304</v>
      </c>
      <c r="G16" s="15" t="s">
        <v>28</v>
      </c>
      <c r="H16" s="15" t="s">
        <v>222</v>
      </c>
      <c r="I16" s="18">
        <v>0.07844907407407407</v>
      </c>
      <c r="J16" s="101">
        <f t="shared" si="0"/>
        <v>0</v>
      </c>
      <c r="K16" s="19"/>
      <c r="L16" s="33"/>
      <c r="M16" s="28"/>
      <c r="N16" s="28"/>
      <c r="O16" s="28"/>
      <c r="P16" s="27">
        <v>14</v>
      </c>
      <c r="Q16" s="27">
        <v>7</v>
      </c>
      <c r="R16" s="27">
        <v>1</v>
      </c>
    </row>
    <row r="17" spans="1:18" s="20" customFormat="1" ht="15">
      <c r="A17" s="13">
        <v>6</v>
      </c>
      <c r="B17" s="14">
        <v>55</v>
      </c>
      <c r="C17" s="15" t="s">
        <v>131</v>
      </c>
      <c r="D17" s="16" t="s">
        <v>132</v>
      </c>
      <c r="E17" s="17" t="s">
        <v>22</v>
      </c>
      <c r="F17" s="17">
        <v>17469</v>
      </c>
      <c r="G17" s="15" t="s">
        <v>28</v>
      </c>
      <c r="H17" s="15" t="s">
        <v>225</v>
      </c>
      <c r="I17" s="18">
        <v>0.07844907407407407</v>
      </c>
      <c r="J17" s="101">
        <f t="shared" si="0"/>
        <v>0</v>
      </c>
      <c r="K17" s="19"/>
      <c r="L17" s="33"/>
      <c r="M17" s="28"/>
      <c r="N17" s="28"/>
      <c r="O17" s="28"/>
      <c r="P17" s="27">
        <v>12</v>
      </c>
      <c r="Q17" s="27">
        <v>6</v>
      </c>
      <c r="R17" s="28"/>
    </row>
    <row r="18" spans="1:18" s="20" customFormat="1" ht="15">
      <c r="A18" s="13">
        <v>7</v>
      </c>
      <c r="B18" s="14">
        <v>123</v>
      </c>
      <c r="C18" s="15" t="s">
        <v>127</v>
      </c>
      <c r="D18" s="16" t="s">
        <v>128</v>
      </c>
      <c r="E18" s="17" t="s">
        <v>118</v>
      </c>
      <c r="F18" s="17">
        <v>16978</v>
      </c>
      <c r="G18" s="15" t="s">
        <v>28</v>
      </c>
      <c r="H18" s="15" t="s">
        <v>221</v>
      </c>
      <c r="I18" s="18">
        <v>0.07844907407407407</v>
      </c>
      <c r="J18" s="101">
        <f t="shared" si="0"/>
        <v>0</v>
      </c>
      <c r="K18" s="19"/>
      <c r="M18" s="28"/>
      <c r="N18" s="28"/>
      <c r="O18" s="28"/>
      <c r="P18" s="27">
        <v>10</v>
      </c>
      <c r="Q18" s="27">
        <v>5</v>
      </c>
      <c r="R18" s="28"/>
    </row>
    <row r="19" spans="1:18" s="20" customFormat="1" ht="15">
      <c r="A19" s="13">
        <v>8</v>
      </c>
      <c r="B19" s="14">
        <v>44</v>
      </c>
      <c r="C19" s="15" t="s">
        <v>114</v>
      </c>
      <c r="D19" s="16" t="s">
        <v>115</v>
      </c>
      <c r="E19" s="17" t="s">
        <v>26</v>
      </c>
      <c r="F19" s="17">
        <v>15228</v>
      </c>
      <c r="G19" s="15" t="s">
        <v>28</v>
      </c>
      <c r="H19" s="15" t="s">
        <v>224</v>
      </c>
      <c r="I19" s="18">
        <v>0.07844907407407407</v>
      </c>
      <c r="J19" s="101">
        <f t="shared" si="0"/>
        <v>0</v>
      </c>
      <c r="K19" s="19"/>
      <c r="L19" s="33"/>
      <c r="M19" s="28"/>
      <c r="N19" s="28"/>
      <c r="O19" s="28"/>
      <c r="P19" s="27">
        <v>9</v>
      </c>
      <c r="Q19" s="27">
        <v>4</v>
      </c>
      <c r="R19" s="28"/>
    </row>
    <row r="20" spans="1:18" s="20" customFormat="1" ht="15">
      <c r="A20" s="13">
        <v>9</v>
      </c>
      <c r="B20" s="14">
        <v>1</v>
      </c>
      <c r="C20" s="15" t="s">
        <v>94</v>
      </c>
      <c r="D20" s="16" t="s">
        <v>155</v>
      </c>
      <c r="E20" s="17" t="s">
        <v>91</v>
      </c>
      <c r="F20" s="17">
        <v>18615</v>
      </c>
      <c r="G20" s="15" t="s">
        <v>46</v>
      </c>
      <c r="H20" s="15" t="s">
        <v>228</v>
      </c>
      <c r="I20" s="18">
        <v>0.07844907407407407</v>
      </c>
      <c r="J20" s="101">
        <f t="shared" si="0"/>
        <v>0</v>
      </c>
      <c r="K20" s="19"/>
      <c r="L20" s="33"/>
      <c r="M20" s="28"/>
      <c r="N20" s="28"/>
      <c r="O20" s="28"/>
      <c r="P20" s="27">
        <v>8</v>
      </c>
      <c r="Q20" s="27">
        <v>3</v>
      </c>
      <c r="R20" s="28"/>
    </row>
    <row r="21" spans="1:18" s="20" customFormat="1" ht="15">
      <c r="A21" s="13">
        <v>10</v>
      </c>
      <c r="B21" s="14">
        <v>121</v>
      </c>
      <c r="C21" s="15" t="s">
        <v>129</v>
      </c>
      <c r="D21" s="16" t="s">
        <v>130</v>
      </c>
      <c r="E21" s="17" t="s">
        <v>118</v>
      </c>
      <c r="F21" s="17">
        <v>17265</v>
      </c>
      <c r="G21" s="15" t="s">
        <v>46</v>
      </c>
      <c r="H21" s="15" t="s">
        <v>221</v>
      </c>
      <c r="I21" s="18">
        <v>0.07844907407407407</v>
      </c>
      <c r="J21" s="101">
        <f t="shared" si="0"/>
        <v>0</v>
      </c>
      <c r="K21" s="19"/>
      <c r="L21" s="33"/>
      <c r="M21" s="28"/>
      <c r="N21" s="28"/>
      <c r="O21" s="28"/>
      <c r="P21" s="27">
        <v>7</v>
      </c>
      <c r="Q21" s="27">
        <v>2</v>
      </c>
      <c r="R21" s="28"/>
    </row>
    <row r="22" spans="1:18" s="20" customFormat="1" ht="15">
      <c r="A22" s="13">
        <v>11</v>
      </c>
      <c r="B22" s="14">
        <v>73</v>
      </c>
      <c r="C22" s="15" t="s">
        <v>151</v>
      </c>
      <c r="D22" s="16" t="s">
        <v>152</v>
      </c>
      <c r="E22" s="17" t="s">
        <v>146</v>
      </c>
      <c r="F22" s="17">
        <v>18379</v>
      </c>
      <c r="G22" s="15" t="s">
        <v>28</v>
      </c>
      <c r="H22" s="15" t="s">
        <v>223</v>
      </c>
      <c r="I22" s="18">
        <v>0.07844907407407407</v>
      </c>
      <c r="J22" s="101">
        <f t="shared" si="0"/>
        <v>0</v>
      </c>
      <c r="K22" s="19"/>
      <c r="L22" s="33"/>
      <c r="M22" s="28"/>
      <c r="N22" s="28"/>
      <c r="O22" s="28"/>
      <c r="P22" s="27">
        <v>6</v>
      </c>
      <c r="Q22" s="27">
        <v>1</v>
      </c>
      <c r="R22" s="28"/>
    </row>
    <row r="23" spans="1:18" s="20" customFormat="1" ht="15">
      <c r="A23" s="13">
        <v>12</v>
      </c>
      <c r="B23" s="14">
        <v>28</v>
      </c>
      <c r="C23" s="15" t="s">
        <v>76</v>
      </c>
      <c r="D23" s="16" t="s">
        <v>69</v>
      </c>
      <c r="E23" s="17" t="s">
        <v>54</v>
      </c>
      <c r="F23" s="17" t="s">
        <v>61</v>
      </c>
      <c r="G23" s="15" t="s">
        <v>46</v>
      </c>
      <c r="H23" s="15" t="s">
        <v>226</v>
      </c>
      <c r="I23" s="18">
        <v>0.07844907407407407</v>
      </c>
      <c r="J23" s="101">
        <f t="shared" si="0"/>
        <v>0</v>
      </c>
      <c r="K23" s="19"/>
      <c r="L23" s="33"/>
      <c r="M23" s="28"/>
      <c r="N23" s="28"/>
      <c r="O23" s="28"/>
      <c r="P23" s="27">
        <v>5</v>
      </c>
      <c r="Q23" s="27"/>
      <c r="R23" s="28"/>
    </row>
    <row r="24" spans="1:18" s="20" customFormat="1" ht="15">
      <c r="A24" s="13">
        <v>13</v>
      </c>
      <c r="B24" s="14">
        <v>32</v>
      </c>
      <c r="C24" s="15" t="s">
        <v>171</v>
      </c>
      <c r="D24" s="16" t="s">
        <v>172</v>
      </c>
      <c r="E24" s="17" t="s">
        <v>84</v>
      </c>
      <c r="F24" s="17">
        <v>6587</v>
      </c>
      <c r="G24" s="15" t="s">
        <v>46</v>
      </c>
      <c r="H24" s="15" t="s">
        <v>224</v>
      </c>
      <c r="I24" s="18">
        <v>0.07844907407407407</v>
      </c>
      <c r="J24" s="101">
        <f t="shared" si="0"/>
        <v>0</v>
      </c>
      <c r="K24" s="19"/>
      <c r="L24" s="33"/>
      <c r="M24" s="28"/>
      <c r="N24" s="28"/>
      <c r="O24" s="28"/>
      <c r="P24" s="27">
        <v>4</v>
      </c>
      <c r="Q24" s="27"/>
      <c r="R24" s="28"/>
    </row>
    <row r="25" spans="1:18" s="20" customFormat="1" ht="15">
      <c r="A25" s="13">
        <v>14</v>
      </c>
      <c r="B25" s="14">
        <v>154</v>
      </c>
      <c r="C25" s="15" t="s">
        <v>121</v>
      </c>
      <c r="D25" s="16" t="s">
        <v>143</v>
      </c>
      <c r="E25" s="17" t="s">
        <v>36</v>
      </c>
      <c r="F25" s="17">
        <v>17959</v>
      </c>
      <c r="G25" s="15" t="s">
        <v>46</v>
      </c>
      <c r="H25" s="15" t="s">
        <v>222</v>
      </c>
      <c r="I25" s="18">
        <v>0.07844907407407407</v>
      </c>
      <c r="J25" s="101">
        <f t="shared" si="0"/>
        <v>0</v>
      </c>
      <c r="K25" s="19"/>
      <c r="L25" s="33"/>
      <c r="M25" s="28"/>
      <c r="N25" s="28"/>
      <c r="O25" s="28"/>
      <c r="P25" s="27">
        <v>3</v>
      </c>
      <c r="Q25" s="27"/>
      <c r="R25" s="28"/>
    </row>
    <row r="26" spans="1:18" s="20" customFormat="1" ht="15">
      <c r="A26" s="13">
        <v>15</v>
      </c>
      <c r="B26" s="14">
        <v>71</v>
      </c>
      <c r="C26" s="15" t="s">
        <v>156</v>
      </c>
      <c r="D26" s="16" t="s">
        <v>157</v>
      </c>
      <c r="E26" s="17" t="s">
        <v>146</v>
      </c>
      <c r="F26" s="17">
        <v>19040</v>
      </c>
      <c r="G26" s="15" t="s">
        <v>46</v>
      </c>
      <c r="H26" s="15" t="s">
        <v>223</v>
      </c>
      <c r="I26" s="18">
        <v>0.07844907407407407</v>
      </c>
      <c r="J26" s="101">
        <f t="shared" si="0"/>
        <v>0</v>
      </c>
      <c r="K26" s="19"/>
      <c r="L26" s="33"/>
      <c r="M26" s="28"/>
      <c r="N26" s="28"/>
      <c r="O26" s="28"/>
      <c r="P26" s="27">
        <v>2</v>
      </c>
      <c r="Q26" s="27"/>
      <c r="R26" s="28"/>
    </row>
    <row r="27" spans="1:18" s="20" customFormat="1" ht="15">
      <c r="A27" s="13">
        <v>16</v>
      </c>
      <c r="B27" s="14">
        <v>22</v>
      </c>
      <c r="C27" s="15" t="s">
        <v>55</v>
      </c>
      <c r="D27" s="16" t="s">
        <v>63</v>
      </c>
      <c r="E27" s="17" t="s">
        <v>54</v>
      </c>
      <c r="F27" s="17" t="s">
        <v>56</v>
      </c>
      <c r="G27" s="15" t="s">
        <v>46</v>
      </c>
      <c r="H27" s="15" t="s">
        <v>226</v>
      </c>
      <c r="I27" s="18">
        <v>0.07844907407407407</v>
      </c>
      <c r="J27" s="101">
        <f t="shared" si="0"/>
        <v>0</v>
      </c>
      <c r="K27" s="19"/>
      <c r="L27" s="33"/>
      <c r="M27" s="28"/>
      <c r="N27" s="28"/>
      <c r="O27" s="28"/>
      <c r="P27" s="27">
        <v>1</v>
      </c>
      <c r="Q27" s="27"/>
      <c r="R27" s="28"/>
    </row>
    <row r="28" spans="1:18" s="20" customFormat="1" ht="15">
      <c r="A28" s="13">
        <v>17</v>
      </c>
      <c r="B28" s="14">
        <v>101</v>
      </c>
      <c r="C28" s="15" t="s">
        <v>124</v>
      </c>
      <c r="D28" s="16" t="s">
        <v>125</v>
      </c>
      <c r="E28" s="17" t="s">
        <v>126</v>
      </c>
      <c r="F28" s="17">
        <v>16849</v>
      </c>
      <c r="G28" s="15" t="s">
        <v>46</v>
      </c>
      <c r="H28" s="15" t="s">
        <v>230</v>
      </c>
      <c r="I28" s="18">
        <v>0.07844907407407407</v>
      </c>
      <c r="J28" s="101">
        <f t="shared" si="0"/>
        <v>0</v>
      </c>
      <c r="K28" s="19"/>
      <c r="M28" s="28"/>
      <c r="N28" s="28"/>
      <c r="O28" s="28"/>
      <c r="P28" s="28"/>
      <c r="Q28" s="28"/>
      <c r="R28" s="28"/>
    </row>
    <row r="29" spans="1:18" s="20" customFormat="1" ht="15">
      <c r="A29" s="13">
        <v>18</v>
      </c>
      <c r="B29" s="14">
        <v>41</v>
      </c>
      <c r="C29" s="15" t="s">
        <v>135</v>
      </c>
      <c r="D29" s="16" t="s">
        <v>136</v>
      </c>
      <c r="E29" s="17" t="s">
        <v>26</v>
      </c>
      <c r="F29" s="17">
        <v>17641</v>
      </c>
      <c r="G29" s="15" t="s">
        <v>28</v>
      </c>
      <c r="H29" s="15" t="s">
        <v>224</v>
      </c>
      <c r="I29" s="18">
        <v>0.07844907407407407</v>
      </c>
      <c r="J29" s="101">
        <f t="shared" si="0"/>
        <v>0</v>
      </c>
      <c r="K29" s="19"/>
      <c r="L29" s="33"/>
      <c r="M29" s="36"/>
      <c r="N29" s="28"/>
      <c r="O29" s="28"/>
      <c r="P29" s="28"/>
      <c r="Q29" s="28"/>
      <c r="R29" s="28"/>
    </row>
    <row r="30" spans="1:13" s="20" customFormat="1" ht="15">
      <c r="A30" s="13">
        <v>19</v>
      </c>
      <c r="B30" s="14">
        <v>13</v>
      </c>
      <c r="C30" s="15" t="s">
        <v>49</v>
      </c>
      <c r="D30" s="16" t="s">
        <v>78</v>
      </c>
      <c r="E30" s="17" t="s">
        <v>39</v>
      </c>
      <c r="F30" s="17">
        <v>93752</v>
      </c>
      <c r="G30" s="15" t="s">
        <v>46</v>
      </c>
      <c r="H30" s="15" t="s">
        <v>227</v>
      </c>
      <c r="I30" s="18">
        <v>0.07844907407407407</v>
      </c>
      <c r="J30" s="101">
        <f t="shared" si="0"/>
        <v>0</v>
      </c>
      <c r="K30" s="19"/>
      <c r="L30" s="33"/>
      <c r="M30" s="33"/>
    </row>
    <row r="31" spans="1:13" s="20" customFormat="1" ht="15">
      <c r="A31" s="13">
        <v>20</v>
      </c>
      <c r="B31" s="14">
        <v>92</v>
      </c>
      <c r="C31" s="15" t="s">
        <v>183</v>
      </c>
      <c r="D31" s="16" t="s">
        <v>184</v>
      </c>
      <c r="E31" s="17" t="s">
        <v>83</v>
      </c>
      <c r="F31" s="17">
        <v>9910</v>
      </c>
      <c r="G31" s="15" t="s">
        <v>46</v>
      </c>
      <c r="H31" s="15" t="s">
        <v>229</v>
      </c>
      <c r="I31" s="18">
        <v>0.07844907407407407</v>
      </c>
      <c r="J31" s="101">
        <f t="shared" si="0"/>
        <v>0</v>
      </c>
      <c r="K31" s="19"/>
      <c r="L31" s="33"/>
      <c r="M31" s="33"/>
    </row>
    <row r="32" spans="1:13" s="20" customFormat="1" ht="15">
      <c r="A32" s="13">
        <v>21</v>
      </c>
      <c r="B32" s="14">
        <v>131</v>
      </c>
      <c r="C32" s="15" t="s">
        <v>178</v>
      </c>
      <c r="D32" s="16" t="s">
        <v>179</v>
      </c>
      <c r="E32" s="17" t="s">
        <v>141</v>
      </c>
      <c r="F32" s="17">
        <v>8594</v>
      </c>
      <c r="G32" s="15" t="s">
        <v>46</v>
      </c>
      <c r="H32" s="15" t="s">
        <v>221</v>
      </c>
      <c r="I32" s="18">
        <v>0.07844907407407407</v>
      </c>
      <c r="J32" s="101">
        <f t="shared" si="0"/>
        <v>0</v>
      </c>
      <c r="K32" s="19"/>
      <c r="M32" s="33"/>
    </row>
    <row r="33" spans="1:13" s="20" customFormat="1" ht="15">
      <c r="A33" s="13">
        <v>22</v>
      </c>
      <c r="B33" s="14">
        <v>61</v>
      </c>
      <c r="C33" s="15" t="s">
        <v>207</v>
      </c>
      <c r="D33" s="16" t="s">
        <v>208</v>
      </c>
      <c r="E33" s="17" t="s">
        <v>209</v>
      </c>
      <c r="F33" s="99">
        <v>17476</v>
      </c>
      <c r="G33" s="15" t="s">
        <v>28</v>
      </c>
      <c r="H33" s="15" t="s">
        <v>230</v>
      </c>
      <c r="I33" s="18">
        <v>0.07844907407407407</v>
      </c>
      <c r="J33" s="101">
        <f t="shared" si="0"/>
        <v>0</v>
      </c>
      <c r="K33" s="19"/>
      <c r="L33" s="33"/>
      <c r="M33" s="33"/>
    </row>
    <row r="34" spans="1:13" s="20" customFormat="1" ht="15">
      <c r="A34" s="13">
        <v>23</v>
      </c>
      <c r="B34" s="14">
        <v>27</v>
      </c>
      <c r="C34" s="15" t="s">
        <v>75</v>
      </c>
      <c r="D34" s="16" t="s">
        <v>68</v>
      </c>
      <c r="E34" s="17" t="s">
        <v>54</v>
      </c>
      <c r="F34" s="17" t="s">
        <v>59</v>
      </c>
      <c r="G34" s="15" t="s">
        <v>46</v>
      </c>
      <c r="H34" s="15" t="s">
        <v>226</v>
      </c>
      <c r="I34" s="18">
        <v>0.07844907407407407</v>
      </c>
      <c r="J34" s="101">
        <f t="shared" si="0"/>
        <v>0</v>
      </c>
      <c r="K34" s="19"/>
      <c r="L34" s="33"/>
      <c r="M34" s="33"/>
    </row>
    <row r="35" spans="1:13" s="20" customFormat="1" ht="15">
      <c r="A35" s="13">
        <v>24</v>
      </c>
      <c r="B35" s="14">
        <v>58</v>
      </c>
      <c r="C35" s="15" t="s">
        <v>119</v>
      </c>
      <c r="D35" s="16" t="s">
        <v>153</v>
      </c>
      <c r="E35" s="17" t="s">
        <v>154</v>
      </c>
      <c r="F35" s="17">
        <v>18595</v>
      </c>
      <c r="G35" s="15" t="s">
        <v>28</v>
      </c>
      <c r="H35" s="15" t="s">
        <v>225</v>
      </c>
      <c r="I35" s="18">
        <v>0.07844907407407407</v>
      </c>
      <c r="J35" s="101">
        <f t="shared" si="0"/>
        <v>0</v>
      </c>
      <c r="K35" s="19"/>
      <c r="L35" s="33"/>
      <c r="M35" s="33"/>
    </row>
    <row r="36" spans="1:13" s="20" customFormat="1" ht="15">
      <c r="A36" s="13">
        <v>25</v>
      </c>
      <c r="B36" s="14">
        <v>54</v>
      </c>
      <c r="C36" s="15" t="s">
        <v>101</v>
      </c>
      <c r="D36" s="16" t="s">
        <v>102</v>
      </c>
      <c r="E36" s="17" t="s">
        <v>22</v>
      </c>
      <c r="F36" s="17">
        <v>13320</v>
      </c>
      <c r="G36" s="15" t="s">
        <v>28</v>
      </c>
      <c r="H36" s="15" t="s">
        <v>225</v>
      </c>
      <c r="I36" s="18">
        <v>0.07844907407407407</v>
      </c>
      <c r="J36" s="101">
        <f t="shared" si="0"/>
        <v>0</v>
      </c>
      <c r="K36" s="19"/>
      <c r="L36" s="33"/>
      <c r="M36" s="33"/>
    </row>
    <row r="37" spans="1:13" s="20" customFormat="1" ht="15">
      <c r="A37" s="13">
        <v>26</v>
      </c>
      <c r="B37" s="14">
        <v>81</v>
      </c>
      <c r="C37" s="15" t="s">
        <v>94</v>
      </c>
      <c r="D37" s="16" t="s">
        <v>95</v>
      </c>
      <c r="E37" s="17" t="s">
        <v>96</v>
      </c>
      <c r="F37" s="17">
        <v>12950</v>
      </c>
      <c r="G37" s="15" t="s">
        <v>46</v>
      </c>
      <c r="H37" s="15" t="s">
        <v>230</v>
      </c>
      <c r="I37" s="18">
        <v>0.07844907407407407</v>
      </c>
      <c r="J37" s="101">
        <f t="shared" si="0"/>
        <v>0</v>
      </c>
      <c r="K37" s="19"/>
      <c r="L37" s="33"/>
      <c r="M37" s="33"/>
    </row>
    <row r="38" spans="1:13" s="20" customFormat="1" ht="15">
      <c r="A38" s="13">
        <v>27</v>
      </c>
      <c r="B38" s="14">
        <v>132</v>
      </c>
      <c r="C38" s="15" t="s">
        <v>176</v>
      </c>
      <c r="D38" s="16" t="s">
        <v>177</v>
      </c>
      <c r="E38" s="17" t="s">
        <v>141</v>
      </c>
      <c r="F38" s="17">
        <v>8279</v>
      </c>
      <c r="G38" s="15" t="s">
        <v>46</v>
      </c>
      <c r="H38" s="15" t="s">
        <v>221</v>
      </c>
      <c r="I38" s="18">
        <v>0.07844907407407407</v>
      </c>
      <c r="J38" s="101">
        <f t="shared" si="0"/>
        <v>0</v>
      </c>
      <c r="K38" s="19"/>
      <c r="M38" s="33"/>
    </row>
    <row r="39" spans="1:13" s="20" customFormat="1" ht="15">
      <c r="A39" s="13">
        <v>28</v>
      </c>
      <c r="B39" s="14">
        <v>171</v>
      </c>
      <c r="C39" s="15" t="s">
        <v>34</v>
      </c>
      <c r="D39" s="16" t="s">
        <v>35</v>
      </c>
      <c r="E39" s="17" t="s">
        <v>25</v>
      </c>
      <c r="F39" s="17">
        <v>11976</v>
      </c>
      <c r="G39" s="15" t="s">
        <v>46</v>
      </c>
      <c r="H39" s="15" t="s">
        <v>223</v>
      </c>
      <c r="I39" s="18">
        <v>0.07844907407407407</v>
      </c>
      <c r="J39" s="101">
        <f t="shared" si="0"/>
        <v>0</v>
      </c>
      <c r="K39" s="19"/>
      <c r="L39" s="33"/>
      <c r="M39" s="33"/>
    </row>
    <row r="40" spans="1:13" s="20" customFormat="1" ht="15">
      <c r="A40" s="13">
        <v>29</v>
      </c>
      <c r="B40" s="14">
        <v>8</v>
      </c>
      <c r="C40" s="15" t="s">
        <v>189</v>
      </c>
      <c r="D40" s="16" t="s">
        <v>190</v>
      </c>
      <c r="E40" s="17" t="s">
        <v>91</v>
      </c>
      <c r="F40" s="17">
        <v>18616</v>
      </c>
      <c r="G40" s="15" t="s">
        <v>27</v>
      </c>
      <c r="H40" s="15" t="s">
        <v>228</v>
      </c>
      <c r="I40" s="18">
        <v>0.07844907407407407</v>
      </c>
      <c r="J40" s="101">
        <f t="shared" si="0"/>
        <v>0</v>
      </c>
      <c r="K40" s="19"/>
      <c r="L40" s="33"/>
      <c r="M40" s="33"/>
    </row>
    <row r="41" spans="1:13" s="20" customFormat="1" ht="15">
      <c r="A41" s="13">
        <v>30</v>
      </c>
      <c r="B41" s="14">
        <v>46</v>
      </c>
      <c r="C41" s="15" t="s">
        <v>85</v>
      </c>
      <c r="D41" s="16" t="s">
        <v>86</v>
      </c>
      <c r="E41" s="17" t="s">
        <v>26</v>
      </c>
      <c r="F41" s="17">
        <v>12006</v>
      </c>
      <c r="G41" s="15" t="s">
        <v>46</v>
      </c>
      <c r="H41" s="15" t="s">
        <v>224</v>
      </c>
      <c r="I41" s="18">
        <v>0.07844907407407407</v>
      </c>
      <c r="J41" s="101">
        <f t="shared" si="0"/>
        <v>0</v>
      </c>
      <c r="K41" s="19"/>
      <c r="L41" s="33"/>
      <c r="M41" s="33"/>
    </row>
    <row r="42" spans="1:13" s="20" customFormat="1" ht="15">
      <c r="A42" s="13">
        <v>31</v>
      </c>
      <c r="B42" s="14">
        <v>53</v>
      </c>
      <c r="C42" s="15" t="s">
        <v>44</v>
      </c>
      <c r="D42" s="16" t="s">
        <v>45</v>
      </c>
      <c r="E42" s="17" t="s">
        <v>22</v>
      </c>
      <c r="F42" s="17">
        <v>18450</v>
      </c>
      <c r="G42" s="15" t="s">
        <v>46</v>
      </c>
      <c r="H42" s="15" t="s">
        <v>225</v>
      </c>
      <c r="I42" s="18">
        <v>0.07844907407407407</v>
      </c>
      <c r="J42" s="101">
        <f t="shared" si="0"/>
        <v>0</v>
      </c>
      <c r="K42" s="19"/>
      <c r="L42" s="33"/>
      <c r="M42" s="33"/>
    </row>
    <row r="43" spans="1:13" s="20" customFormat="1" ht="15">
      <c r="A43" s="13">
        <v>32</v>
      </c>
      <c r="B43" s="14">
        <v>124</v>
      </c>
      <c r="C43" s="15" t="s">
        <v>116</v>
      </c>
      <c r="D43" s="16" t="s">
        <v>117</v>
      </c>
      <c r="E43" s="17" t="s">
        <v>118</v>
      </c>
      <c r="F43" s="17">
        <v>15508</v>
      </c>
      <c r="G43" s="15" t="s">
        <v>28</v>
      </c>
      <c r="H43" s="15" t="s">
        <v>221</v>
      </c>
      <c r="I43" s="18">
        <v>0.07844907407407407</v>
      </c>
      <c r="J43" s="101">
        <f t="shared" si="0"/>
        <v>0</v>
      </c>
      <c r="K43" s="19"/>
      <c r="M43" s="33"/>
    </row>
    <row r="44" spans="1:13" s="20" customFormat="1" ht="15">
      <c r="A44" s="13">
        <v>33</v>
      </c>
      <c r="B44" s="14">
        <v>24</v>
      </c>
      <c r="C44" s="15" t="s">
        <v>72</v>
      </c>
      <c r="D44" s="16" t="s">
        <v>65</v>
      </c>
      <c r="E44" s="17" t="s">
        <v>54</v>
      </c>
      <c r="F44" s="17" t="s">
        <v>58</v>
      </c>
      <c r="G44" s="15" t="s">
        <v>46</v>
      </c>
      <c r="H44" s="15" t="s">
        <v>226</v>
      </c>
      <c r="I44" s="18">
        <v>0.07844907407407407</v>
      </c>
      <c r="J44" s="101">
        <f t="shared" si="0"/>
        <v>0</v>
      </c>
      <c r="K44" s="19"/>
      <c r="L44" s="33"/>
      <c r="M44" s="33"/>
    </row>
    <row r="45" spans="1:13" s="20" customFormat="1" ht="15">
      <c r="A45" s="13">
        <v>34</v>
      </c>
      <c r="B45" s="14">
        <v>60</v>
      </c>
      <c r="C45" s="15" t="s">
        <v>112</v>
      </c>
      <c r="D45" s="16" t="s">
        <v>113</v>
      </c>
      <c r="E45" s="17" t="s">
        <v>109</v>
      </c>
      <c r="F45" s="17">
        <v>14287</v>
      </c>
      <c r="G45" s="15" t="s">
        <v>28</v>
      </c>
      <c r="H45" s="15" t="s">
        <v>225</v>
      </c>
      <c r="I45" s="18">
        <v>0.07844907407407407</v>
      </c>
      <c r="J45" s="101">
        <f t="shared" si="0"/>
        <v>0</v>
      </c>
      <c r="K45" s="19"/>
      <c r="L45" s="33"/>
      <c r="M45" s="33"/>
    </row>
    <row r="46" spans="1:13" s="20" customFormat="1" ht="15">
      <c r="A46" s="13">
        <v>35</v>
      </c>
      <c r="B46" s="14">
        <v>11</v>
      </c>
      <c r="C46" s="15" t="s">
        <v>42</v>
      </c>
      <c r="D46" s="16" t="s">
        <v>43</v>
      </c>
      <c r="E46" s="17" t="s">
        <v>39</v>
      </c>
      <c r="F46" s="17">
        <v>62012</v>
      </c>
      <c r="G46" s="15" t="s">
        <v>46</v>
      </c>
      <c r="H46" s="15" t="s">
        <v>227</v>
      </c>
      <c r="I46" s="18">
        <v>0.07844907407407407</v>
      </c>
      <c r="J46" s="101">
        <f t="shared" si="0"/>
        <v>0</v>
      </c>
      <c r="K46" s="19"/>
      <c r="L46" s="33"/>
      <c r="M46" s="33"/>
    </row>
    <row r="47" spans="1:13" s="20" customFormat="1" ht="15">
      <c r="A47" s="13">
        <v>36</v>
      </c>
      <c r="B47" s="14">
        <v>51</v>
      </c>
      <c r="C47" s="15" t="s">
        <v>133</v>
      </c>
      <c r="D47" s="16" t="s">
        <v>134</v>
      </c>
      <c r="E47" s="17" t="s">
        <v>22</v>
      </c>
      <c r="F47" s="17">
        <v>17556</v>
      </c>
      <c r="G47" s="15" t="s">
        <v>28</v>
      </c>
      <c r="H47" s="15" t="s">
        <v>225</v>
      </c>
      <c r="I47" s="18">
        <v>0.07844907407407407</v>
      </c>
      <c r="J47" s="101">
        <f t="shared" si="0"/>
        <v>0</v>
      </c>
      <c r="K47" s="19"/>
      <c r="L47" s="33"/>
      <c r="M47" s="33"/>
    </row>
    <row r="48" spans="1:13" s="20" customFormat="1" ht="15">
      <c r="A48" s="13">
        <v>37</v>
      </c>
      <c r="B48" s="14">
        <v>74</v>
      </c>
      <c r="C48" s="15" t="s">
        <v>162</v>
      </c>
      <c r="D48" s="16" t="s">
        <v>163</v>
      </c>
      <c r="E48" s="17" t="s">
        <v>146</v>
      </c>
      <c r="F48" s="17">
        <v>3706</v>
      </c>
      <c r="G48" s="15" t="s">
        <v>28</v>
      </c>
      <c r="H48" s="15" t="s">
        <v>223</v>
      </c>
      <c r="I48" s="18">
        <v>0.07844907407407407</v>
      </c>
      <c r="J48" s="101">
        <f t="shared" si="0"/>
        <v>0</v>
      </c>
      <c r="K48" s="19"/>
      <c r="L48" s="33"/>
      <c r="M48" s="33"/>
    </row>
    <row r="49" spans="1:13" s="20" customFormat="1" ht="15">
      <c r="A49" s="13">
        <v>38</v>
      </c>
      <c r="B49" s="14">
        <v>141</v>
      </c>
      <c r="C49" s="15" t="s">
        <v>142</v>
      </c>
      <c r="D49" s="16" t="s">
        <v>164</v>
      </c>
      <c r="E49" s="17" t="s">
        <v>165</v>
      </c>
      <c r="F49" s="17">
        <v>3818</v>
      </c>
      <c r="G49" s="15" t="s">
        <v>46</v>
      </c>
      <c r="H49" s="15" t="s">
        <v>229</v>
      </c>
      <c r="I49" s="18">
        <v>0.07844907407407407</v>
      </c>
      <c r="J49" s="101">
        <f t="shared" si="0"/>
        <v>0</v>
      </c>
      <c r="K49" s="19"/>
      <c r="M49" s="33"/>
    </row>
    <row r="50" spans="1:13" s="20" customFormat="1" ht="15">
      <c r="A50" s="13">
        <v>39</v>
      </c>
      <c r="B50" s="14">
        <v>10</v>
      </c>
      <c r="C50" s="15" t="s">
        <v>197</v>
      </c>
      <c r="D50" s="16" t="s">
        <v>198</v>
      </c>
      <c r="E50" s="17" t="s">
        <v>199</v>
      </c>
      <c r="F50" s="99">
        <v>18735</v>
      </c>
      <c r="G50" s="15" t="s">
        <v>28</v>
      </c>
      <c r="H50" s="15" t="s">
        <v>228</v>
      </c>
      <c r="I50" s="18">
        <v>0.07844907407407407</v>
      </c>
      <c r="J50" s="101">
        <f t="shared" si="0"/>
        <v>0</v>
      </c>
      <c r="K50" s="19"/>
      <c r="L50" s="33"/>
      <c r="M50" s="33"/>
    </row>
    <row r="51" spans="1:13" s="20" customFormat="1" ht="15">
      <c r="A51" s="13">
        <v>40</v>
      </c>
      <c r="B51" s="14">
        <v>111</v>
      </c>
      <c r="C51" s="15" t="s">
        <v>166</v>
      </c>
      <c r="D51" s="16" t="s">
        <v>167</v>
      </c>
      <c r="E51" s="17" t="s">
        <v>168</v>
      </c>
      <c r="F51" s="17">
        <v>5352</v>
      </c>
      <c r="G51" s="15" t="s">
        <v>46</v>
      </c>
      <c r="H51" s="15" t="s">
        <v>230</v>
      </c>
      <c r="I51" s="18">
        <v>0.07844907407407407</v>
      </c>
      <c r="J51" s="101">
        <f t="shared" si="0"/>
        <v>0</v>
      </c>
      <c r="K51" s="19"/>
      <c r="L51" s="33"/>
      <c r="M51" s="33"/>
    </row>
    <row r="52" spans="1:13" s="20" customFormat="1" ht="15">
      <c r="A52" s="13">
        <v>41</v>
      </c>
      <c r="B52" s="14">
        <v>122</v>
      </c>
      <c r="C52" s="15" t="s">
        <v>158</v>
      </c>
      <c r="D52" s="16" t="s">
        <v>159</v>
      </c>
      <c r="E52" s="17" t="s">
        <v>118</v>
      </c>
      <c r="F52" s="17">
        <v>19052</v>
      </c>
      <c r="G52" s="15" t="s">
        <v>46</v>
      </c>
      <c r="H52" s="15" t="s">
        <v>221</v>
      </c>
      <c r="I52" s="18">
        <v>0.07844907407407407</v>
      </c>
      <c r="J52" s="101">
        <f t="shared" si="0"/>
        <v>0</v>
      </c>
      <c r="K52" s="19"/>
      <c r="M52" s="33"/>
    </row>
    <row r="53" spans="1:13" s="20" customFormat="1" ht="15">
      <c r="A53" s="13">
        <v>42</v>
      </c>
      <c r="B53" s="14">
        <v>16</v>
      </c>
      <c r="C53" s="15" t="s">
        <v>196</v>
      </c>
      <c r="D53" s="16" t="s">
        <v>195</v>
      </c>
      <c r="E53" s="17" t="s">
        <v>39</v>
      </c>
      <c r="F53" s="17">
        <v>150784</v>
      </c>
      <c r="G53" s="15" t="s">
        <v>28</v>
      </c>
      <c r="H53" s="15" t="s">
        <v>227</v>
      </c>
      <c r="I53" s="18">
        <v>0.07844907407407407</v>
      </c>
      <c r="J53" s="101">
        <f t="shared" si="0"/>
        <v>0</v>
      </c>
      <c r="K53" s="19"/>
      <c r="L53" s="33"/>
      <c r="M53" s="33"/>
    </row>
    <row r="54" spans="1:13" s="20" customFormat="1" ht="15">
      <c r="A54" s="13">
        <v>43</v>
      </c>
      <c r="B54" s="14">
        <v>21</v>
      </c>
      <c r="C54" s="15" t="s">
        <v>211</v>
      </c>
      <c r="D54" s="16" t="s">
        <v>212</v>
      </c>
      <c r="E54" s="17" t="s">
        <v>213</v>
      </c>
      <c r="F54" s="17">
        <v>114</v>
      </c>
      <c r="G54" s="15" t="s">
        <v>28</v>
      </c>
      <c r="H54" s="15" t="s">
        <v>226</v>
      </c>
      <c r="I54" s="18">
        <v>0.07844907407407407</v>
      </c>
      <c r="J54" s="101">
        <f t="shared" si="0"/>
        <v>0</v>
      </c>
      <c r="K54" s="19"/>
      <c r="L54" s="33"/>
      <c r="M54" s="33"/>
    </row>
    <row r="55" spans="1:13" s="20" customFormat="1" ht="15">
      <c r="A55" s="13">
        <v>44</v>
      </c>
      <c r="B55" s="14">
        <v>52</v>
      </c>
      <c r="C55" s="15" t="s">
        <v>169</v>
      </c>
      <c r="D55" s="16" t="s">
        <v>170</v>
      </c>
      <c r="E55" s="17" t="s">
        <v>22</v>
      </c>
      <c r="F55" s="17">
        <v>6111</v>
      </c>
      <c r="G55" s="15" t="s">
        <v>46</v>
      </c>
      <c r="H55" s="15" t="s">
        <v>225</v>
      </c>
      <c r="I55" s="18">
        <v>0.07844907407407407</v>
      </c>
      <c r="J55" s="101">
        <f t="shared" si="0"/>
        <v>0</v>
      </c>
      <c r="K55" s="19"/>
      <c r="L55" s="33"/>
      <c r="M55" s="33"/>
    </row>
    <row r="56" spans="1:13" s="20" customFormat="1" ht="15">
      <c r="A56" s="13">
        <v>45</v>
      </c>
      <c r="B56" s="14">
        <v>72</v>
      </c>
      <c r="C56" s="15" t="s">
        <v>144</v>
      </c>
      <c r="D56" s="16" t="s">
        <v>145</v>
      </c>
      <c r="E56" s="17" t="s">
        <v>146</v>
      </c>
      <c r="F56" s="17">
        <v>18044</v>
      </c>
      <c r="G56" s="15" t="s">
        <v>46</v>
      </c>
      <c r="H56" s="15" t="s">
        <v>223</v>
      </c>
      <c r="I56" s="18">
        <v>0.07844907407407407</v>
      </c>
      <c r="J56" s="101">
        <f t="shared" si="0"/>
        <v>0</v>
      </c>
      <c r="K56" s="19"/>
      <c r="L56" s="33"/>
      <c r="M56" s="33"/>
    </row>
    <row r="57" spans="1:13" s="20" customFormat="1" ht="15">
      <c r="A57" s="13">
        <v>46</v>
      </c>
      <c r="B57" s="14">
        <v>43</v>
      </c>
      <c r="C57" s="15" t="s">
        <v>160</v>
      </c>
      <c r="D57" s="16" t="s">
        <v>161</v>
      </c>
      <c r="E57" s="17" t="s">
        <v>26</v>
      </c>
      <c r="F57" s="17">
        <v>3653</v>
      </c>
      <c r="G57" s="15" t="s">
        <v>28</v>
      </c>
      <c r="H57" s="15" t="s">
        <v>224</v>
      </c>
      <c r="I57" s="18">
        <v>0.07844907407407407</v>
      </c>
      <c r="J57" s="101">
        <f t="shared" si="0"/>
        <v>0</v>
      </c>
      <c r="K57" s="19"/>
      <c r="L57" s="33"/>
      <c r="M57" s="33"/>
    </row>
    <row r="58" spans="1:13" s="20" customFormat="1" ht="15">
      <c r="A58" s="13">
        <v>47</v>
      </c>
      <c r="B58" s="14">
        <v>14</v>
      </c>
      <c r="C58" s="15" t="s">
        <v>47</v>
      </c>
      <c r="D58" s="16" t="s">
        <v>48</v>
      </c>
      <c r="E58" s="17" t="s">
        <v>39</v>
      </c>
      <c r="F58" s="17">
        <v>93456</v>
      </c>
      <c r="G58" s="15" t="s">
        <v>46</v>
      </c>
      <c r="H58" s="15" t="s">
        <v>227</v>
      </c>
      <c r="I58" s="18">
        <v>0.07861111111111112</v>
      </c>
      <c r="J58" s="101">
        <f t="shared" si="0"/>
        <v>0.00016203703703704386</v>
      </c>
      <c r="K58" s="19"/>
      <c r="L58" s="33"/>
      <c r="M58" s="33"/>
    </row>
    <row r="59" spans="1:13" s="20" customFormat="1" ht="15">
      <c r="A59" s="13">
        <v>48</v>
      </c>
      <c r="B59" s="14">
        <v>9</v>
      </c>
      <c r="C59" s="15" t="s">
        <v>173</v>
      </c>
      <c r="D59" s="16" t="s">
        <v>174</v>
      </c>
      <c r="E59" s="17" t="s">
        <v>175</v>
      </c>
      <c r="F59" s="17">
        <v>7414</v>
      </c>
      <c r="G59" s="15" t="s">
        <v>28</v>
      </c>
      <c r="H59" s="15" t="s">
        <v>228</v>
      </c>
      <c r="I59" s="18">
        <v>0.07861111111111112</v>
      </c>
      <c r="J59" s="101">
        <f t="shared" si="0"/>
        <v>0.00016203703703704386</v>
      </c>
      <c r="K59" s="19"/>
      <c r="L59" s="33"/>
      <c r="M59" s="33"/>
    </row>
    <row r="60" spans="1:13" s="20" customFormat="1" ht="15">
      <c r="A60" s="13">
        <v>49</v>
      </c>
      <c r="B60" s="14">
        <v>12</v>
      </c>
      <c r="C60" s="15" t="s">
        <v>40</v>
      </c>
      <c r="D60" s="16" t="s">
        <v>41</v>
      </c>
      <c r="E60" s="17" t="s">
        <v>39</v>
      </c>
      <c r="F60" s="17">
        <v>61924</v>
      </c>
      <c r="G60" s="15" t="s">
        <v>28</v>
      </c>
      <c r="H60" s="15" t="s">
        <v>227</v>
      </c>
      <c r="I60" s="18">
        <v>0.07861111111111112</v>
      </c>
      <c r="J60" s="101">
        <f t="shared" si="0"/>
        <v>0.00016203703703704386</v>
      </c>
      <c r="K60" s="19"/>
      <c r="L60" s="33"/>
      <c r="M60" s="33"/>
    </row>
    <row r="61" spans="1:13" s="20" customFormat="1" ht="15">
      <c r="A61" s="13">
        <v>50</v>
      </c>
      <c r="B61" s="14">
        <v>26</v>
      </c>
      <c r="C61" s="15" t="s">
        <v>74</v>
      </c>
      <c r="D61" s="16" t="s">
        <v>67</v>
      </c>
      <c r="E61" s="17" t="s">
        <v>54</v>
      </c>
      <c r="F61" s="17" t="s">
        <v>60</v>
      </c>
      <c r="G61" s="15" t="s">
        <v>46</v>
      </c>
      <c r="H61" s="15" t="s">
        <v>226</v>
      </c>
      <c r="I61" s="18">
        <v>0.07861111111111112</v>
      </c>
      <c r="J61" s="101">
        <f t="shared" si="0"/>
        <v>0.00016203703703704386</v>
      </c>
      <c r="K61" s="19"/>
      <c r="L61" s="33"/>
      <c r="M61" s="33"/>
    </row>
    <row r="62" spans="1:13" s="20" customFormat="1" ht="15">
      <c r="A62" s="13">
        <v>51</v>
      </c>
      <c r="B62" s="14">
        <v>29</v>
      </c>
      <c r="C62" s="15" t="s">
        <v>77</v>
      </c>
      <c r="D62" s="16" t="s">
        <v>70</v>
      </c>
      <c r="E62" s="17" t="s">
        <v>54</v>
      </c>
      <c r="F62" s="17" t="s">
        <v>62</v>
      </c>
      <c r="G62" s="15" t="s">
        <v>46</v>
      </c>
      <c r="H62" s="15" t="s">
        <v>226</v>
      </c>
      <c r="I62" s="18">
        <v>0.07861111111111112</v>
      </c>
      <c r="J62" s="101">
        <f t="shared" si="0"/>
        <v>0.00016203703703704386</v>
      </c>
      <c r="K62" s="19"/>
      <c r="L62" s="33"/>
      <c r="M62" s="33"/>
    </row>
    <row r="63" spans="1:13" s="20" customFormat="1" ht="15">
      <c r="A63" s="13">
        <v>52</v>
      </c>
      <c r="B63" s="14">
        <v>42</v>
      </c>
      <c r="C63" s="15" t="s">
        <v>119</v>
      </c>
      <c r="D63" s="16" t="s">
        <v>120</v>
      </c>
      <c r="E63" s="17" t="s">
        <v>26</v>
      </c>
      <c r="F63" s="17">
        <v>15511</v>
      </c>
      <c r="G63" s="15" t="s">
        <v>28</v>
      </c>
      <c r="H63" s="15" t="s">
        <v>224</v>
      </c>
      <c r="I63" s="18">
        <v>0.07861111111111112</v>
      </c>
      <c r="J63" s="101">
        <f t="shared" si="0"/>
        <v>0.00016203703703704386</v>
      </c>
      <c r="K63" s="19"/>
      <c r="L63" s="33"/>
      <c r="M63" s="33"/>
    </row>
    <row r="64" spans="1:13" s="20" customFormat="1" ht="15">
      <c r="A64" s="13">
        <v>53</v>
      </c>
      <c r="B64" s="14">
        <v>94</v>
      </c>
      <c r="C64" s="15" t="s">
        <v>149</v>
      </c>
      <c r="D64" s="16" t="s">
        <v>150</v>
      </c>
      <c r="E64" s="17" t="s">
        <v>83</v>
      </c>
      <c r="F64" s="17">
        <v>18360</v>
      </c>
      <c r="G64" s="15" t="s">
        <v>46</v>
      </c>
      <c r="H64" s="15" t="s">
        <v>229</v>
      </c>
      <c r="I64" s="18">
        <v>0.07861111111111112</v>
      </c>
      <c r="J64" s="101">
        <f t="shared" si="0"/>
        <v>0.00016203703703704386</v>
      </c>
      <c r="K64" s="19"/>
      <c r="M64" s="33"/>
    </row>
    <row r="65" spans="1:13" s="20" customFormat="1" ht="15">
      <c r="A65" s="13">
        <v>54</v>
      </c>
      <c r="B65" s="14">
        <v>152</v>
      </c>
      <c r="C65" s="15" t="s">
        <v>97</v>
      </c>
      <c r="D65" s="16" t="s">
        <v>98</v>
      </c>
      <c r="E65" s="17" t="s">
        <v>36</v>
      </c>
      <c r="F65" s="17">
        <v>12966</v>
      </c>
      <c r="G65" s="15" t="s">
        <v>46</v>
      </c>
      <c r="H65" s="15" t="s">
        <v>222</v>
      </c>
      <c r="I65" s="18">
        <v>0.07861111111111112</v>
      </c>
      <c r="J65" s="101">
        <f t="shared" si="0"/>
        <v>0.00016203703703704386</v>
      </c>
      <c r="K65" s="19"/>
      <c r="L65" s="33"/>
      <c r="M65" s="33"/>
    </row>
    <row r="66" spans="1:13" s="20" customFormat="1" ht="15">
      <c r="A66" s="13">
        <v>55</v>
      </c>
      <c r="B66" s="14">
        <v>173</v>
      </c>
      <c r="C66" s="15" t="s">
        <v>110</v>
      </c>
      <c r="D66" s="16" t="s">
        <v>111</v>
      </c>
      <c r="E66" s="17" t="s">
        <v>25</v>
      </c>
      <c r="F66" s="17">
        <v>13882</v>
      </c>
      <c r="G66" s="15" t="s">
        <v>46</v>
      </c>
      <c r="H66" s="15" t="s">
        <v>223</v>
      </c>
      <c r="I66" s="18">
        <v>0.07861111111111112</v>
      </c>
      <c r="J66" s="101">
        <f t="shared" si="0"/>
        <v>0.00016203703703704386</v>
      </c>
      <c r="K66" s="19"/>
      <c r="L66" s="33"/>
      <c r="M66" s="33"/>
    </row>
    <row r="67" spans="1:13" s="20" customFormat="1" ht="15">
      <c r="A67" s="13">
        <v>56</v>
      </c>
      <c r="B67" s="14">
        <v>57</v>
      </c>
      <c r="C67" s="15" t="s">
        <v>204</v>
      </c>
      <c r="D67" s="16" t="s">
        <v>205</v>
      </c>
      <c r="E67" s="17" t="s">
        <v>22</v>
      </c>
      <c r="F67" s="99">
        <v>19067</v>
      </c>
      <c r="G67" s="15" t="s">
        <v>27</v>
      </c>
      <c r="H67" s="15" t="s">
        <v>225</v>
      </c>
      <c r="I67" s="18">
        <v>0.07861111111111112</v>
      </c>
      <c r="J67" s="101">
        <f t="shared" si="0"/>
        <v>0.00016203703703704386</v>
      </c>
      <c r="K67" s="19"/>
      <c r="L67" s="33"/>
      <c r="M67" s="33"/>
    </row>
    <row r="68" spans="1:13" s="20" customFormat="1" ht="15">
      <c r="A68" s="13">
        <v>57</v>
      </c>
      <c r="B68" s="14">
        <v>161</v>
      </c>
      <c r="C68" s="15" t="s">
        <v>180</v>
      </c>
      <c r="D68" s="16" t="s">
        <v>181</v>
      </c>
      <c r="E68" s="17" t="s">
        <v>182</v>
      </c>
      <c r="F68" s="17">
        <v>9611</v>
      </c>
      <c r="G68" s="15" t="s">
        <v>28</v>
      </c>
      <c r="H68" s="15" t="s">
        <v>230</v>
      </c>
      <c r="I68" s="18">
        <v>0.07861111111111112</v>
      </c>
      <c r="J68" s="101">
        <f t="shared" si="0"/>
        <v>0.00016203703703704386</v>
      </c>
      <c r="K68" s="19"/>
      <c r="L68" s="33"/>
      <c r="M68" s="33"/>
    </row>
    <row r="69" spans="1:13" s="20" customFormat="1" ht="15">
      <c r="A69" s="13">
        <v>58</v>
      </c>
      <c r="B69" s="14">
        <v>158</v>
      </c>
      <c r="C69" s="15" t="s">
        <v>37</v>
      </c>
      <c r="D69" s="16" t="s">
        <v>38</v>
      </c>
      <c r="E69" s="17" t="s">
        <v>36</v>
      </c>
      <c r="F69" s="17">
        <v>14769</v>
      </c>
      <c r="G69" s="15" t="s">
        <v>28</v>
      </c>
      <c r="H69" s="15" t="s">
        <v>222</v>
      </c>
      <c r="I69" s="18">
        <v>0.07861111111111112</v>
      </c>
      <c r="J69" s="101">
        <f t="shared" si="0"/>
        <v>0.00016203703703704386</v>
      </c>
      <c r="K69" s="19"/>
      <c r="L69" s="33"/>
      <c r="M69" s="33"/>
    </row>
    <row r="70" spans="1:13" s="20" customFormat="1" ht="15">
      <c r="A70" s="13">
        <v>59</v>
      </c>
      <c r="B70" s="14">
        <v>15</v>
      </c>
      <c r="C70" s="15" t="s">
        <v>79</v>
      </c>
      <c r="D70" s="16" t="s">
        <v>80</v>
      </c>
      <c r="E70" s="17" t="s">
        <v>39</v>
      </c>
      <c r="F70" s="17">
        <v>62374</v>
      </c>
      <c r="G70" s="15" t="s">
        <v>27</v>
      </c>
      <c r="H70" s="15" t="s">
        <v>227</v>
      </c>
      <c r="I70" s="18">
        <v>0.07892361111111111</v>
      </c>
      <c r="J70" s="101">
        <f t="shared" si="0"/>
        <v>0.0004745370370370372</v>
      </c>
      <c r="K70" s="19"/>
      <c r="L70" s="33"/>
      <c r="M70" s="33"/>
    </row>
    <row r="71" spans="1:13" s="20" customFormat="1" ht="15">
      <c r="A71" s="13">
        <v>60</v>
      </c>
      <c r="B71" s="14">
        <v>45</v>
      </c>
      <c r="C71" s="15" t="s">
        <v>137</v>
      </c>
      <c r="D71" s="16" t="s">
        <v>138</v>
      </c>
      <c r="E71" s="17" t="s">
        <v>26</v>
      </c>
      <c r="F71" s="17">
        <v>17773</v>
      </c>
      <c r="G71" s="15" t="s">
        <v>46</v>
      </c>
      <c r="H71" s="15" t="s">
        <v>224</v>
      </c>
      <c r="I71" s="18">
        <v>0.07945601851851852</v>
      </c>
      <c r="J71" s="101">
        <f t="shared" si="0"/>
        <v>0.0010069444444444492</v>
      </c>
      <c r="K71" s="19"/>
      <c r="L71" s="33"/>
      <c r="M71" s="33"/>
    </row>
    <row r="72" spans="1:13" s="20" customFormat="1" ht="15">
      <c r="A72" s="13">
        <v>61</v>
      </c>
      <c r="B72" s="14">
        <v>2</v>
      </c>
      <c r="C72" s="15" t="s">
        <v>89</v>
      </c>
      <c r="D72" s="16" t="s">
        <v>90</v>
      </c>
      <c r="E72" s="17" t="s">
        <v>91</v>
      </c>
      <c r="F72" s="17">
        <v>12832</v>
      </c>
      <c r="G72" s="15" t="s">
        <v>46</v>
      </c>
      <c r="H72" s="15" t="s">
        <v>228</v>
      </c>
      <c r="I72" s="18">
        <v>0.07975694444444444</v>
      </c>
      <c r="J72" s="101">
        <f t="shared" si="0"/>
        <v>0.001307870370370362</v>
      </c>
      <c r="K72" s="19"/>
      <c r="L72" s="33"/>
      <c r="M72" s="33"/>
    </row>
    <row r="73" spans="1:13" s="20" customFormat="1" ht="15">
      <c r="A73" s="13">
        <v>62</v>
      </c>
      <c r="B73" s="14">
        <v>56</v>
      </c>
      <c r="C73" s="15" t="s">
        <v>201</v>
      </c>
      <c r="D73" s="16" t="s">
        <v>202</v>
      </c>
      <c r="E73" s="17" t="s">
        <v>22</v>
      </c>
      <c r="F73" s="99">
        <v>7217</v>
      </c>
      <c r="G73" s="15" t="s">
        <v>46</v>
      </c>
      <c r="H73" s="15" t="s">
        <v>225</v>
      </c>
      <c r="I73" s="18">
        <v>0.08078703703703703</v>
      </c>
      <c r="J73" s="101">
        <f t="shared" si="0"/>
        <v>0.0023379629629629584</v>
      </c>
      <c r="K73" s="19"/>
      <c r="L73" s="33"/>
      <c r="M73" s="33"/>
    </row>
    <row r="74" spans="1:13" s="20" customFormat="1" ht="15">
      <c r="A74" s="13">
        <v>63</v>
      </c>
      <c r="B74" s="14">
        <v>153</v>
      </c>
      <c r="C74" s="15" t="s">
        <v>99</v>
      </c>
      <c r="D74" s="16" t="s">
        <v>100</v>
      </c>
      <c r="E74" s="17" t="s">
        <v>36</v>
      </c>
      <c r="F74" s="17">
        <v>13192</v>
      </c>
      <c r="G74" s="15" t="s">
        <v>46</v>
      </c>
      <c r="H74" s="15" t="s">
        <v>222</v>
      </c>
      <c r="I74" s="18">
        <v>0.08299768518518519</v>
      </c>
      <c r="J74" s="101">
        <f t="shared" si="0"/>
        <v>0.004548611111111114</v>
      </c>
      <c r="K74" s="19"/>
      <c r="L74" s="33"/>
      <c r="M74" s="33"/>
    </row>
    <row r="75" spans="1:13" s="20" customFormat="1" ht="15">
      <c r="A75" s="13">
        <v>64</v>
      </c>
      <c r="B75" s="14">
        <v>93</v>
      </c>
      <c r="C75" s="15" t="s">
        <v>87</v>
      </c>
      <c r="D75" s="16" t="s">
        <v>88</v>
      </c>
      <c r="E75" s="17" t="s">
        <v>83</v>
      </c>
      <c r="F75" s="17">
        <v>12753</v>
      </c>
      <c r="G75" s="15" t="s">
        <v>28</v>
      </c>
      <c r="H75" s="15" t="s">
        <v>229</v>
      </c>
      <c r="I75" s="18">
        <v>0.08609953703703704</v>
      </c>
      <c r="J75" s="101">
        <f t="shared" si="0"/>
        <v>0.00765046296296297</v>
      </c>
      <c r="K75" s="19"/>
      <c r="M75" s="33"/>
    </row>
    <row r="76" spans="1:13" s="20" customFormat="1" ht="15">
      <c r="A76" s="13">
        <v>65</v>
      </c>
      <c r="B76" s="14">
        <v>3</v>
      </c>
      <c r="C76" s="15" t="s">
        <v>103</v>
      </c>
      <c r="D76" s="16" t="s">
        <v>104</v>
      </c>
      <c r="E76" s="17" t="s">
        <v>91</v>
      </c>
      <c r="F76" s="17">
        <v>13368</v>
      </c>
      <c r="G76" s="15" t="s">
        <v>46</v>
      </c>
      <c r="H76" s="15" t="s">
        <v>228</v>
      </c>
      <c r="I76" s="18">
        <v>0.08609953703703704</v>
      </c>
      <c r="J76" s="101">
        <f t="shared" si="0"/>
        <v>0.00765046296296297</v>
      </c>
      <c r="K76" s="19"/>
      <c r="L76" s="33"/>
      <c r="M76" s="33"/>
    </row>
    <row r="77" spans="1:13" s="20" customFormat="1" ht="15">
      <c r="A77" s="13">
        <v>66</v>
      </c>
      <c r="B77" s="14">
        <v>7</v>
      </c>
      <c r="C77" s="15" t="s">
        <v>185</v>
      </c>
      <c r="D77" s="16" t="s">
        <v>186</v>
      </c>
      <c r="E77" s="17" t="s">
        <v>91</v>
      </c>
      <c r="F77" s="17">
        <v>12558</v>
      </c>
      <c r="G77" s="15" t="s">
        <v>27</v>
      </c>
      <c r="H77" s="15" t="s">
        <v>228</v>
      </c>
      <c r="I77" s="18">
        <v>0.08609953703703704</v>
      </c>
      <c r="J77" s="101">
        <f aca="true" t="shared" si="1" ref="J77:J83">I77-$I$12</f>
        <v>0.00765046296296297</v>
      </c>
      <c r="K77" s="19"/>
      <c r="L77" s="33"/>
      <c r="M77" s="33"/>
    </row>
    <row r="78" spans="1:13" s="20" customFormat="1" ht="15">
      <c r="A78" s="13">
        <v>67</v>
      </c>
      <c r="B78" s="14">
        <v>157</v>
      </c>
      <c r="C78" s="15" t="s">
        <v>105</v>
      </c>
      <c r="D78" s="16" t="s">
        <v>106</v>
      </c>
      <c r="E78" s="17" t="s">
        <v>36</v>
      </c>
      <c r="F78" s="17">
        <v>13538</v>
      </c>
      <c r="G78" s="15" t="s">
        <v>28</v>
      </c>
      <c r="H78" s="15" t="s">
        <v>222</v>
      </c>
      <c r="I78" s="18">
        <v>0.09065972222222222</v>
      </c>
      <c r="J78" s="101">
        <f t="shared" si="1"/>
        <v>0.012210648148148151</v>
      </c>
      <c r="K78" s="19"/>
      <c r="L78" s="33"/>
      <c r="M78" s="33"/>
    </row>
    <row r="79" spans="1:13" s="20" customFormat="1" ht="15">
      <c r="A79" s="13">
        <v>68</v>
      </c>
      <c r="B79" s="14">
        <v>133</v>
      </c>
      <c r="C79" s="15" t="s">
        <v>92</v>
      </c>
      <c r="D79" s="16" t="s">
        <v>93</v>
      </c>
      <c r="E79" s="17" t="s">
        <v>33</v>
      </c>
      <c r="F79" s="17">
        <v>12896</v>
      </c>
      <c r="G79" s="15" t="s">
        <v>28</v>
      </c>
      <c r="H79" s="15" t="s">
        <v>221</v>
      </c>
      <c r="I79" s="18">
        <v>0.09065972222222222</v>
      </c>
      <c r="J79" s="101">
        <f t="shared" si="1"/>
        <v>0.012210648148148151</v>
      </c>
      <c r="K79" s="19"/>
      <c r="M79" s="33"/>
    </row>
    <row r="80" spans="1:13" s="20" customFormat="1" ht="15">
      <c r="A80" s="13">
        <v>69</v>
      </c>
      <c r="B80" s="14">
        <v>91</v>
      </c>
      <c r="C80" s="15" t="s">
        <v>81</v>
      </c>
      <c r="D80" s="16" t="s">
        <v>82</v>
      </c>
      <c r="E80" s="17" t="s">
        <v>83</v>
      </c>
      <c r="F80" s="17">
        <v>10437</v>
      </c>
      <c r="G80" s="15" t="s">
        <v>46</v>
      </c>
      <c r="H80" s="15" t="s">
        <v>229</v>
      </c>
      <c r="I80" s="18">
        <v>0.0924074074074074</v>
      </c>
      <c r="J80" s="101">
        <f t="shared" si="1"/>
        <v>0.013958333333333323</v>
      </c>
      <c r="K80" s="19"/>
      <c r="L80" s="33"/>
      <c r="M80" s="33"/>
    </row>
    <row r="81" spans="1:13" s="20" customFormat="1" ht="15">
      <c r="A81" s="13">
        <v>70</v>
      </c>
      <c r="B81" s="14">
        <v>59</v>
      </c>
      <c r="C81" s="15" t="s">
        <v>107</v>
      </c>
      <c r="D81" s="16" t="s">
        <v>108</v>
      </c>
      <c r="E81" s="17" t="s">
        <v>109</v>
      </c>
      <c r="F81" s="17">
        <v>13591</v>
      </c>
      <c r="G81" s="15" t="s">
        <v>28</v>
      </c>
      <c r="H81" s="15" t="s">
        <v>225</v>
      </c>
      <c r="I81" s="18">
        <v>0.09561342592592592</v>
      </c>
      <c r="J81" s="101">
        <f t="shared" si="1"/>
        <v>0.017164351851851847</v>
      </c>
      <c r="K81" s="19"/>
      <c r="L81" s="33"/>
      <c r="M81" s="33"/>
    </row>
    <row r="82" spans="1:13" s="20" customFormat="1" ht="15">
      <c r="A82" s="13">
        <v>71</v>
      </c>
      <c r="B82" s="14">
        <v>6</v>
      </c>
      <c r="C82" s="15" t="s">
        <v>187</v>
      </c>
      <c r="D82" s="16" t="s">
        <v>188</v>
      </c>
      <c r="E82" s="17" t="s">
        <v>91</v>
      </c>
      <c r="F82" s="17">
        <v>18163</v>
      </c>
      <c r="G82" s="15" t="s">
        <v>27</v>
      </c>
      <c r="H82" s="15" t="s">
        <v>228</v>
      </c>
      <c r="I82" s="18">
        <v>0.09877314814814815</v>
      </c>
      <c r="J82" s="101">
        <f t="shared" si="1"/>
        <v>0.020324074074074078</v>
      </c>
      <c r="K82" s="19"/>
      <c r="L82" s="33"/>
      <c r="M82" s="33"/>
    </row>
    <row r="83" spans="1:13" s="20" customFormat="1" ht="15">
      <c r="A83" s="13">
        <v>72</v>
      </c>
      <c r="B83" s="14">
        <v>5</v>
      </c>
      <c r="C83" s="15" t="s">
        <v>193</v>
      </c>
      <c r="D83" s="16" t="s">
        <v>194</v>
      </c>
      <c r="E83" s="17" t="s">
        <v>91</v>
      </c>
      <c r="F83" s="17">
        <v>9592</v>
      </c>
      <c r="G83" s="15" t="s">
        <v>27</v>
      </c>
      <c r="H83" s="15" t="s">
        <v>228</v>
      </c>
      <c r="I83" s="18">
        <v>0.1057175925925926</v>
      </c>
      <c r="J83" s="101">
        <f t="shared" si="1"/>
        <v>0.027268518518518525</v>
      </c>
      <c r="K83" s="19"/>
      <c r="L83" s="33"/>
      <c r="M83" s="33"/>
    </row>
    <row r="84" spans="1:13" s="20" customFormat="1" ht="15">
      <c r="A84" s="13"/>
      <c r="B84" s="14">
        <v>4</v>
      </c>
      <c r="C84" s="15" t="s">
        <v>191</v>
      </c>
      <c r="D84" s="16" t="s">
        <v>192</v>
      </c>
      <c r="E84" s="17" t="s">
        <v>91</v>
      </c>
      <c r="F84" s="17">
        <v>7427</v>
      </c>
      <c r="G84" s="15" t="s">
        <v>27</v>
      </c>
      <c r="H84" s="15" t="s">
        <v>228</v>
      </c>
      <c r="I84" s="18" t="s">
        <v>236</v>
      </c>
      <c r="J84" s="101" t="s">
        <v>236</v>
      </c>
      <c r="K84" s="19"/>
      <c r="L84" s="33"/>
      <c r="M84" s="33"/>
    </row>
    <row r="85" spans="1:21" s="30" customFormat="1" ht="15">
      <c r="A85" s="31"/>
      <c r="B85" s="31" t="s">
        <v>220</v>
      </c>
      <c r="C85" s="7"/>
      <c r="D85" s="31"/>
      <c r="E85" s="31"/>
      <c r="F85" s="31"/>
      <c r="G85" s="31"/>
      <c r="H85" s="31"/>
      <c r="I85" s="31"/>
      <c r="J85" s="31"/>
      <c r="K85" s="31"/>
      <c r="M85"/>
      <c r="N85"/>
      <c r="O85"/>
      <c r="P85"/>
      <c r="Q85"/>
      <c r="R85"/>
      <c r="S85"/>
      <c r="T85"/>
      <c r="U85"/>
    </row>
    <row r="86" spans="2:21" s="30" customFormat="1" ht="12.75">
      <c r="B86" s="40"/>
      <c r="C86" s="36"/>
      <c r="M86"/>
      <c r="N86"/>
      <c r="O86"/>
      <c r="P86"/>
      <c r="Q86"/>
      <c r="R86"/>
      <c r="S86"/>
      <c r="T86"/>
      <c r="U86"/>
    </row>
    <row r="89" spans="2:3" ht="12.75">
      <c r="B89" s="40"/>
      <c r="C89" s="36" t="s">
        <v>348</v>
      </c>
    </row>
    <row r="90" spans="2:21" s="30" customFormat="1" ht="12.75">
      <c r="B90" s="40" t="s">
        <v>349</v>
      </c>
      <c r="C90" s="36" t="s">
        <v>379</v>
      </c>
      <c r="M90"/>
      <c r="N90"/>
      <c r="O90"/>
      <c r="P90"/>
      <c r="Q90"/>
      <c r="R90"/>
      <c r="S90"/>
      <c r="T90"/>
      <c r="U90"/>
    </row>
    <row r="91" spans="2:21" s="30" customFormat="1" ht="12.75">
      <c r="B91" s="40" t="s">
        <v>340</v>
      </c>
      <c r="C91" s="36" t="s">
        <v>380</v>
      </c>
      <c r="M91"/>
      <c r="N91"/>
      <c r="O91"/>
      <c r="P91"/>
      <c r="Q91"/>
      <c r="R91"/>
      <c r="S91"/>
      <c r="T91"/>
      <c r="U91"/>
    </row>
    <row r="92" spans="2:21" s="30" customFormat="1" ht="12.75">
      <c r="B92" s="40"/>
      <c r="M92"/>
      <c r="N92"/>
      <c r="O92"/>
      <c r="P92"/>
      <c r="Q92"/>
      <c r="R92"/>
      <c r="S92"/>
      <c r="T92"/>
      <c r="U92"/>
    </row>
    <row r="93" spans="2:21" s="30" customFormat="1" ht="12.75">
      <c r="B93" s="40"/>
      <c r="C93" s="36" t="s">
        <v>378</v>
      </c>
      <c r="M93"/>
      <c r="N93"/>
      <c r="O93"/>
      <c r="P93"/>
      <c r="Q93"/>
      <c r="R93"/>
      <c r="S93"/>
      <c r="T93"/>
      <c r="U93"/>
    </row>
    <row r="94" spans="2:21" s="30" customFormat="1" ht="12.75">
      <c r="B94" s="36"/>
      <c r="C94" s="2"/>
      <c r="M94"/>
      <c r="N94"/>
      <c r="O94"/>
      <c r="P94"/>
      <c r="Q94"/>
      <c r="R94"/>
      <c r="S94"/>
      <c r="T94"/>
      <c r="U94"/>
    </row>
    <row r="95" spans="13:21" s="30" customFormat="1" ht="12.75">
      <c r="M95"/>
      <c r="N95"/>
      <c r="O95"/>
      <c r="P95"/>
      <c r="Q95"/>
      <c r="R95"/>
      <c r="S95"/>
      <c r="T95"/>
      <c r="U95"/>
    </row>
    <row r="96" spans="13:21" s="30" customFormat="1" ht="12.75">
      <c r="M96"/>
      <c r="N96"/>
      <c r="O96"/>
      <c r="P96"/>
      <c r="Q96"/>
      <c r="R96"/>
      <c r="S96"/>
      <c r="T96"/>
      <c r="U96"/>
    </row>
    <row r="97" spans="3:21" s="30" customFormat="1" ht="12.75">
      <c r="C97" s="2"/>
      <c r="M97"/>
      <c r="N97"/>
      <c r="O97"/>
      <c r="P97"/>
      <c r="Q97"/>
      <c r="R97"/>
      <c r="S97"/>
      <c r="T97"/>
      <c r="U97"/>
    </row>
    <row r="98" spans="3:21" s="30" customFormat="1" ht="12.75">
      <c r="C98" s="2"/>
      <c r="M98"/>
      <c r="N98"/>
      <c r="O98"/>
      <c r="P98"/>
      <c r="Q98"/>
      <c r="R98"/>
      <c r="S98"/>
      <c r="T98"/>
      <c r="U98"/>
    </row>
    <row r="99" spans="3:21" s="30" customFormat="1" ht="12.75">
      <c r="C99" s="2"/>
      <c r="M99"/>
      <c r="N99"/>
      <c r="O99"/>
      <c r="P99"/>
      <c r="Q99"/>
      <c r="R99"/>
      <c r="S99"/>
      <c r="T99"/>
      <c r="U99"/>
    </row>
    <row r="100" spans="3:21" s="30" customFormat="1" ht="12.75">
      <c r="C100" s="2"/>
      <c r="M100"/>
      <c r="N100"/>
      <c r="O100"/>
      <c r="P100"/>
      <c r="Q100"/>
      <c r="R100"/>
      <c r="S100"/>
      <c r="T100"/>
      <c r="U100"/>
    </row>
    <row r="101" spans="3:21" s="30" customFormat="1" ht="12.75">
      <c r="C101" s="2"/>
      <c r="M101"/>
      <c r="N101"/>
      <c r="O101"/>
      <c r="P101"/>
      <c r="Q101"/>
      <c r="R101"/>
      <c r="S101"/>
      <c r="T101"/>
      <c r="U101"/>
    </row>
    <row r="102" spans="3:21" s="30" customFormat="1" ht="12.75">
      <c r="C102" s="2"/>
      <c r="M102"/>
      <c r="N102"/>
      <c r="O102"/>
      <c r="P102"/>
      <c r="Q102"/>
      <c r="R102"/>
      <c r="S102"/>
      <c r="T102"/>
      <c r="U102"/>
    </row>
    <row r="116" spans="2:3" ht="12.75">
      <c r="B116" s="40"/>
      <c r="C116" s="36"/>
    </row>
    <row r="117" spans="2:3" ht="12.75">
      <c r="B117" s="40"/>
      <c r="C117" s="36"/>
    </row>
    <row r="118" spans="2:3" ht="12.75">
      <c r="B118" s="40"/>
      <c r="C118" s="36"/>
    </row>
    <row r="119" spans="2:3" ht="12.75">
      <c r="B119" s="40"/>
      <c r="C119" s="36"/>
    </row>
    <row r="123" spans="2:3" ht="12.75">
      <c r="B123" s="40"/>
      <c r="C123" s="36"/>
    </row>
    <row r="124" spans="2:3" ht="12.75">
      <c r="B124" s="40"/>
      <c r="C124" s="36"/>
    </row>
    <row r="125" spans="2:3" ht="12.75">
      <c r="B125" s="40"/>
      <c r="C125" s="36"/>
    </row>
    <row r="126" spans="2:3" ht="12.75">
      <c r="B126" s="40"/>
      <c r="C126" s="36"/>
    </row>
    <row r="127" spans="2:3" ht="12.75">
      <c r="B127" s="40"/>
      <c r="C127" s="36"/>
    </row>
    <row r="128" spans="1:20" ht="6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/>
      <c r="T128" s="10"/>
    </row>
    <row r="129" spans="1:21" ht="12.75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/>
      <c r="T129" s="10"/>
      <c r="U129" s="10"/>
    </row>
    <row r="130" spans="1:21" ht="12.75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/>
      <c r="T130" s="10"/>
      <c r="U130" s="10"/>
    </row>
    <row r="131" spans="1:21" ht="12.75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/>
      <c r="T131" s="10"/>
      <c r="U131" s="10"/>
    </row>
    <row r="132" spans="1:21" ht="12.75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/>
      <c r="T132" s="10"/>
      <c r="U132" s="10"/>
    </row>
    <row r="133" spans="1:21" ht="12.75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/>
      <c r="T133" s="10"/>
      <c r="U133" s="10"/>
    </row>
    <row r="134" spans="1:21" ht="12.75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/>
      <c r="T134" s="10"/>
      <c r="U134" s="10"/>
    </row>
    <row r="135" spans="1:21" ht="12.75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/>
      <c r="T135" s="10"/>
      <c r="U135" s="10"/>
    </row>
    <row r="136" spans="1:21" ht="12.75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/>
      <c r="T136" s="10"/>
      <c r="U136" s="10"/>
    </row>
    <row r="137" spans="1:21" ht="12.75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/>
      <c r="T137" s="10"/>
      <c r="U137" s="10"/>
    </row>
    <row r="138" spans="1:21" ht="12.75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/>
      <c r="T138" s="10"/>
      <c r="U138" s="10"/>
    </row>
    <row r="139" spans="1:21" ht="12.75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/>
      <c r="T139" s="10"/>
      <c r="U139" s="10"/>
    </row>
    <row r="140" spans="1:21" ht="12.75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/>
      <c r="T140" s="10"/>
      <c r="U140" s="10"/>
    </row>
    <row r="141" spans="1:21" ht="12.75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/>
      <c r="T141" s="10"/>
      <c r="U141" s="10"/>
    </row>
    <row r="142" spans="1:21" ht="12.75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/>
      <c r="T142" s="10"/>
      <c r="U142" s="10"/>
    </row>
    <row r="143" spans="1:21" ht="12.75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/>
      <c r="T143" s="10"/>
      <c r="U143" s="10"/>
    </row>
    <row r="144" spans="1:21" ht="12.75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/>
      <c r="T144" s="10"/>
      <c r="U144" s="10"/>
    </row>
    <row r="145" spans="1:21" ht="12.75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/>
      <c r="T145" s="10"/>
      <c r="U145" s="10"/>
    </row>
    <row r="146" spans="1:20" ht="12.75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/>
      <c r="T146" s="10"/>
    </row>
    <row r="147" spans="1:21" ht="12.75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/>
      <c r="T147" s="10"/>
      <c r="U147" s="10"/>
    </row>
    <row r="148" spans="1:21" ht="12.75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/>
      <c r="T148" s="10"/>
      <c r="U148" s="10"/>
    </row>
    <row r="149" spans="1:12" ht="6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/>
    </row>
    <row r="150" spans="1:12" ht="11.25" customHeight="1">
      <c r="A150" s="159" t="s">
        <v>19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/>
    </row>
  </sheetData>
  <sheetProtection/>
  <mergeCells count="8">
    <mergeCell ref="A150:K150"/>
    <mergeCell ref="A1:K1"/>
    <mergeCell ref="A2:K2"/>
    <mergeCell ref="E3:G3"/>
    <mergeCell ref="A5:K5"/>
    <mergeCell ref="A10:K10"/>
    <mergeCell ref="B11:E11"/>
    <mergeCell ref="F11:K11"/>
  </mergeCells>
  <printOptions/>
  <pageMargins left="0.3" right="0.2362204724409449" top="0.31496062992125984" bottom="0.31496062992125984" header="0.2362204724409449" footer="0.1968503937007874"/>
  <pageSetup horizontalDpi="300" verticalDpi="300" orientation="portrait" scale="7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171"/>
  <sheetViews>
    <sheetView zoomScalePageLayoutView="0" workbookViewId="0" topLeftCell="A78">
      <selection activeCell="A1" sqref="A1:IV99"/>
    </sheetView>
  </sheetViews>
  <sheetFormatPr defaultColWidth="9.140625" defaultRowHeight="12.75"/>
  <cols>
    <col min="1" max="1" width="4.8515625" style="78" customWidth="1"/>
    <col min="2" max="2" width="6.28125" style="78" customWidth="1"/>
    <col min="3" max="3" width="14.00390625" style="119" customWidth="1"/>
    <col min="4" max="4" width="22.57421875" style="78" customWidth="1"/>
    <col min="5" max="5" width="32.28125" style="78" customWidth="1"/>
    <col min="6" max="6" width="11.7109375" style="78" customWidth="1"/>
    <col min="7" max="7" width="4.28125" style="78" customWidth="1"/>
    <col min="8" max="8" width="12.57421875" style="78" customWidth="1"/>
    <col min="9" max="10" width="11.7109375" style="78" customWidth="1"/>
    <col min="11" max="11" width="9.28125" style="78" customWidth="1"/>
    <col min="12" max="12" width="14.00390625" style="78" customWidth="1"/>
    <col min="13" max="13" width="4.421875" style="78" bestFit="1" customWidth="1"/>
    <col min="14" max="14" width="9.140625" style="73" customWidth="1"/>
    <col min="15" max="15" width="10.57421875" style="73" bestFit="1" customWidth="1"/>
    <col min="16" max="16384" width="9.140625" style="73" customWidth="1"/>
  </cols>
  <sheetData>
    <row r="1" spans="1:13" ht="26.25">
      <c r="A1" s="170" t="s">
        <v>53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18"/>
      <c r="M1" s="118"/>
    </row>
    <row r="2" spans="1:11" ht="21">
      <c r="A2" s="172" t="s">
        <v>51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</row>
    <row r="3" spans="5:11" ht="15.75">
      <c r="E3" s="174" t="s">
        <v>394</v>
      </c>
      <c r="F3" s="174"/>
      <c r="G3" s="174"/>
      <c r="K3" s="76" t="s">
        <v>387</v>
      </c>
    </row>
    <row r="4" spans="1:11" ht="12.75">
      <c r="A4" s="77" t="s">
        <v>386</v>
      </c>
      <c r="K4" s="76" t="s">
        <v>24</v>
      </c>
    </row>
    <row r="5" spans="1:11" ht="21">
      <c r="A5" s="175" t="s">
        <v>306</v>
      </c>
      <c r="B5" s="171"/>
      <c r="C5" s="171"/>
      <c r="D5" s="171"/>
      <c r="E5" s="171"/>
      <c r="F5" s="171"/>
      <c r="G5" s="171"/>
      <c r="H5" s="171"/>
      <c r="I5" s="171"/>
      <c r="J5" s="171"/>
      <c r="K5" s="171"/>
    </row>
    <row r="6" ht="9" customHeight="1"/>
    <row r="7" spans="1:11" ht="12.75">
      <c r="A7" s="79" t="s">
        <v>0</v>
      </c>
      <c r="B7" s="79" t="s">
        <v>1</v>
      </c>
      <c r="C7" s="79" t="s">
        <v>2</v>
      </c>
      <c r="D7" s="79" t="s">
        <v>3</v>
      </c>
      <c r="E7" s="79" t="s">
        <v>4</v>
      </c>
      <c r="F7" s="79" t="s">
        <v>5</v>
      </c>
      <c r="G7" s="79" t="s">
        <v>29</v>
      </c>
      <c r="H7" s="79" t="s">
        <v>16</v>
      </c>
      <c r="I7" s="79" t="s">
        <v>6</v>
      </c>
      <c r="J7" s="79" t="s">
        <v>7</v>
      </c>
      <c r="K7" s="79" t="s">
        <v>396</v>
      </c>
    </row>
    <row r="8" spans="1:11" ht="12.75">
      <c r="A8" s="81" t="s">
        <v>8</v>
      </c>
      <c r="B8" s="81" t="s">
        <v>9</v>
      </c>
      <c r="C8" s="81" t="s">
        <v>10</v>
      </c>
      <c r="D8" s="81" t="s">
        <v>11</v>
      </c>
      <c r="E8" s="81" t="s">
        <v>23</v>
      </c>
      <c r="F8" s="81" t="s">
        <v>12</v>
      </c>
      <c r="G8" s="81" t="s">
        <v>30</v>
      </c>
      <c r="H8" s="81" t="s">
        <v>15</v>
      </c>
      <c r="I8" s="81" t="s">
        <v>13</v>
      </c>
      <c r="J8" s="81" t="s">
        <v>14</v>
      </c>
      <c r="K8" s="81" t="s">
        <v>397</v>
      </c>
    </row>
    <row r="9" ht="13.5" thickBot="1"/>
    <row r="10" spans="1:11" ht="15">
      <c r="A10" s="176" t="s">
        <v>31</v>
      </c>
      <c r="B10" s="176"/>
      <c r="C10" s="176"/>
      <c r="D10" s="176"/>
      <c r="E10" s="176"/>
      <c r="F10" s="176"/>
      <c r="G10" s="176"/>
      <c r="H10" s="176"/>
      <c r="I10" s="176"/>
      <c r="J10" s="176"/>
      <c r="K10" s="176"/>
    </row>
    <row r="11" spans="1:19" ht="15">
      <c r="A11" s="80"/>
      <c r="B11" s="177" t="s">
        <v>388</v>
      </c>
      <c r="C11" s="171"/>
      <c r="D11" s="171"/>
      <c r="E11" s="171"/>
      <c r="F11" s="178" t="s">
        <v>401</v>
      </c>
      <c r="G11" s="171"/>
      <c r="H11" s="171"/>
      <c r="I11" s="171"/>
      <c r="J11" s="171"/>
      <c r="K11" s="171"/>
      <c r="L11" s="78" t="s">
        <v>398</v>
      </c>
      <c r="M11" s="78" t="s">
        <v>399</v>
      </c>
      <c r="N11" s="78"/>
      <c r="O11" s="78"/>
      <c r="P11" s="78"/>
      <c r="Q11" s="78"/>
      <c r="R11" s="78"/>
      <c r="S11" s="78"/>
    </row>
    <row r="12" spans="1:15" s="125" customFormat="1" ht="15">
      <c r="A12" s="83" t="s">
        <v>297</v>
      </c>
      <c r="B12" s="14">
        <v>1</v>
      </c>
      <c r="C12" s="15" t="s">
        <v>94</v>
      </c>
      <c r="D12" s="16" t="s">
        <v>155</v>
      </c>
      <c r="E12" s="17" t="s">
        <v>91</v>
      </c>
      <c r="F12" s="17">
        <v>18615</v>
      </c>
      <c r="G12" s="15" t="s">
        <v>46</v>
      </c>
      <c r="H12" s="15" t="s">
        <v>228</v>
      </c>
      <c r="I12" s="120">
        <f aca="true" t="shared" si="0" ref="I12:I43">L12-M12</f>
        <v>0.008625266203700799</v>
      </c>
      <c r="J12" s="121">
        <f aca="true" t="shared" si="1" ref="J12:J43">I12-$I$12</f>
        <v>0</v>
      </c>
      <c r="K12" s="122">
        <v>0.417361111111114</v>
      </c>
      <c r="L12" s="123">
        <v>0.05098637731481481</v>
      </c>
      <c r="M12" s="122">
        <f aca="true" t="shared" si="2" ref="M12:M43">K12-"9:00:00"</f>
        <v>0.042361111111114014</v>
      </c>
      <c r="N12" s="124"/>
      <c r="O12" s="120"/>
    </row>
    <row r="13" spans="1:14" s="125" customFormat="1" ht="15">
      <c r="A13" s="83" t="s">
        <v>274</v>
      </c>
      <c r="B13" s="14">
        <v>55</v>
      </c>
      <c r="C13" s="15" t="s">
        <v>131</v>
      </c>
      <c r="D13" s="16" t="s">
        <v>132</v>
      </c>
      <c r="E13" s="17" t="s">
        <v>22</v>
      </c>
      <c r="F13" s="17">
        <v>17469</v>
      </c>
      <c r="G13" s="15" t="s">
        <v>28</v>
      </c>
      <c r="H13" s="15" t="s">
        <v>225</v>
      </c>
      <c r="I13" s="120">
        <f t="shared" si="0"/>
        <v>0.008748240740737732</v>
      </c>
      <c r="J13" s="121">
        <f t="shared" si="1"/>
        <v>0.00012297453703693367</v>
      </c>
      <c r="K13" s="122">
        <v>0.418750000000003</v>
      </c>
      <c r="L13" s="123">
        <v>0.05249824074074074</v>
      </c>
      <c r="M13" s="122">
        <f t="shared" si="2"/>
        <v>0.04375000000000301</v>
      </c>
      <c r="N13" s="124"/>
    </row>
    <row r="14" spans="1:14" s="125" customFormat="1" ht="15">
      <c r="A14" s="83" t="s">
        <v>292</v>
      </c>
      <c r="B14" s="14">
        <v>61</v>
      </c>
      <c r="C14" s="15" t="s">
        <v>207</v>
      </c>
      <c r="D14" s="16" t="s">
        <v>208</v>
      </c>
      <c r="E14" s="17" t="s">
        <v>209</v>
      </c>
      <c r="F14" s="99">
        <v>17476</v>
      </c>
      <c r="G14" s="15" t="s">
        <v>28</v>
      </c>
      <c r="H14" s="15" t="s">
        <v>230</v>
      </c>
      <c r="I14" s="120">
        <f t="shared" si="0"/>
        <v>0.00874951388888668</v>
      </c>
      <c r="J14" s="121">
        <f t="shared" si="1"/>
        <v>0.0001242476851858812</v>
      </c>
      <c r="K14" s="122">
        <v>0.40902777777778</v>
      </c>
      <c r="L14" s="123">
        <v>0.04277729166666667</v>
      </c>
      <c r="M14" s="122">
        <f t="shared" si="2"/>
        <v>0.03402777777777999</v>
      </c>
      <c r="N14" s="124"/>
    </row>
    <row r="15" spans="1:14" s="125" customFormat="1" ht="15">
      <c r="A15" s="83" t="s">
        <v>296</v>
      </c>
      <c r="B15" s="14">
        <v>52</v>
      </c>
      <c r="C15" s="15" t="s">
        <v>169</v>
      </c>
      <c r="D15" s="16" t="s">
        <v>170</v>
      </c>
      <c r="E15" s="17" t="s">
        <v>22</v>
      </c>
      <c r="F15" s="17">
        <v>6111</v>
      </c>
      <c r="G15" s="15" t="s">
        <v>46</v>
      </c>
      <c r="H15" s="15" t="s">
        <v>225</v>
      </c>
      <c r="I15" s="120">
        <f t="shared" si="0"/>
        <v>0.008773773148146608</v>
      </c>
      <c r="J15" s="121">
        <f t="shared" si="1"/>
        <v>0.0001485069444458094</v>
      </c>
      <c r="K15" s="122">
        <v>0.394444444444446</v>
      </c>
      <c r="L15" s="123">
        <v>0.028218217592592593</v>
      </c>
      <c r="M15" s="122">
        <f t="shared" si="2"/>
        <v>0.019444444444445985</v>
      </c>
      <c r="N15" s="124"/>
    </row>
    <row r="16" spans="1:14" s="125" customFormat="1" ht="15">
      <c r="A16" s="83" t="s">
        <v>272</v>
      </c>
      <c r="B16" s="14">
        <v>73</v>
      </c>
      <c r="C16" s="15" t="s">
        <v>151</v>
      </c>
      <c r="D16" s="16" t="s">
        <v>152</v>
      </c>
      <c r="E16" s="17" t="s">
        <v>146</v>
      </c>
      <c r="F16" s="17">
        <v>18379</v>
      </c>
      <c r="G16" s="15" t="s">
        <v>28</v>
      </c>
      <c r="H16" s="15" t="s">
        <v>223</v>
      </c>
      <c r="I16" s="120">
        <f t="shared" si="0"/>
        <v>0.00878520833333054</v>
      </c>
      <c r="J16" s="121">
        <f t="shared" si="1"/>
        <v>0.0001599421296297407</v>
      </c>
      <c r="K16" s="122">
        <v>0.415972222222225</v>
      </c>
      <c r="L16" s="123">
        <v>0.04975743055555556</v>
      </c>
      <c r="M16" s="122">
        <f t="shared" si="2"/>
        <v>0.04097222222222502</v>
      </c>
      <c r="N16" s="124"/>
    </row>
    <row r="17" spans="1:14" s="125" customFormat="1" ht="15">
      <c r="A17" s="83" t="s">
        <v>295</v>
      </c>
      <c r="B17" s="14">
        <v>22</v>
      </c>
      <c r="C17" s="15" t="s">
        <v>55</v>
      </c>
      <c r="D17" s="16" t="s">
        <v>63</v>
      </c>
      <c r="E17" s="17" t="s">
        <v>54</v>
      </c>
      <c r="F17" s="17" t="s">
        <v>56</v>
      </c>
      <c r="G17" s="15" t="s">
        <v>46</v>
      </c>
      <c r="H17" s="15" t="s">
        <v>226</v>
      </c>
      <c r="I17" s="120">
        <f t="shared" si="0"/>
        <v>0.008830405092588818</v>
      </c>
      <c r="J17" s="121">
        <f t="shared" si="1"/>
        <v>0.0002051388888880193</v>
      </c>
      <c r="K17" s="122">
        <v>0.422222222222226</v>
      </c>
      <c r="L17" s="123">
        <v>0.056052627314814814</v>
      </c>
      <c r="M17" s="122">
        <f t="shared" si="2"/>
        <v>0.047222222222225996</v>
      </c>
      <c r="N17" s="124"/>
    </row>
    <row r="18" spans="1:14" s="125" customFormat="1" ht="15">
      <c r="A18" s="83" t="s">
        <v>289</v>
      </c>
      <c r="B18" s="14">
        <v>60</v>
      </c>
      <c r="C18" s="15" t="s">
        <v>112</v>
      </c>
      <c r="D18" s="16" t="s">
        <v>113</v>
      </c>
      <c r="E18" s="17" t="s">
        <v>109</v>
      </c>
      <c r="F18" s="17">
        <v>14287</v>
      </c>
      <c r="G18" s="15" t="s">
        <v>28</v>
      </c>
      <c r="H18" s="15" t="s">
        <v>225</v>
      </c>
      <c r="I18" s="120">
        <f t="shared" si="0"/>
        <v>0.008849097222220097</v>
      </c>
      <c r="J18" s="121">
        <f t="shared" si="1"/>
        <v>0.00022383101851929793</v>
      </c>
      <c r="K18" s="122">
        <v>0.401388888888891</v>
      </c>
      <c r="L18" s="123">
        <v>0.03523798611111111</v>
      </c>
      <c r="M18" s="122">
        <f t="shared" si="2"/>
        <v>0.026388888888891016</v>
      </c>
      <c r="N18" s="124"/>
    </row>
    <row r="19" spans="1:14" s="125" customFormat="1" ht="15">
      <c r="A19" s="83" t="s">
        <v>294</v>
      </c>
      <c r="B19" s="14">
        <v>51</v>
      </c>
      <c r="C19" s="15" t="s">
        <v>133</v>
      </c>
      <c r="D19" s="16" t="s">
        <v>134</v>
      </c>
      <c r="E19" s="17" t="s">
        <v>22</v>
      </c>
      <c r="F19" s="17">
        <v>17556</v>
      </c>
      <c r="G19" s="15" t="s">
        <v>28</v>
      </c>
      <c r="H19" s="15" t="s">
        <v>225</v>
      </c>
      <c r="I19" s="120">
        <f t="shared" si="0"/>
        <v>0.008939282407405387</v>
      </c>
      <c r="J19" s="121">
        <f t="shared" si="1"/>
        <v>0.0003140162037045882</v>
      </c>
      <c r="K19" s="122">
        <v>0.400000000000002</v>
      </c>
      <c r="L19" s="123">
        <v>0.03393928240740741</v>
      </c>
      <c r="M19" s="122">
        <f t="shared" si="2"/>
        <v>0.02500000000000202</v>
      </c>
      <c r="N19" s="124"/>
    </row>
    <row r="20" spans="1:14" s="125" customFormat="1" ht="15">
      <c r="A20" s="83" t="s">
        <v>264</v>
      </c>
      <c r="B20" s="14">
        <v>23</v>
      </c>
      <c r="C20" s="15" t="s">
        <v>71</v>
      </c>
      <c r="D20" s="16" t="s">
        <v>64</v>
      </c>
      <c r="E20" s="17" t="s">
        <v>54</v>
      </c>
      <c r="F20" s="17" t="s">
        <v>57</v>
      </c>
      <c r="G20" s="15" t="s">
        <v>28</v>
      </c>
      <c r="H20" s="15" t="s">
        <v>226</v>
      </c>
      <c r="I20" s="120">
        <f t="shared" si="0"/>
        <v>0.008997291666663548</v>
      </c>
      <c r="J20" s="121">
        <f t="shared" si="1"/>
        <v>0.0003720254629627495</v>
      </c>
      <c r="K20" s="122">
        <v>0.420138888888892</v>
      </c>
      <c r="L20" s="123">
        <v>0.05413618055555555</v>
      </c>
      <c r="M20" s="122">
        <f t="shared" si="2"/>
        <v>0.045138888888892004</v>
      </c>
      <c r="N20" s="124"/>
    </row>
    <row r="21" spans="1:14" s="125" customFormat="1" ht="15">
      <c r="A21" s="83" t="s">
        <v>293</v>
      </c>
      <c r="B21" s="14">
        <v>10</v>
      </c>
      <c r="C21" s="15" t="s">
        <v>197</v>
      </c>
      <c r="D21" s="16" t="s">
        <v>198</v>
      </c>
      <c r="E21" s="17" t="s">
        <v>199</v>
      </c>
      <c r="F21" s="99">
        <v>18735</v>
      </c>
      <c r="G21" s="15" t="s">
        <v>28</v>
      </c>
      <c r="H21" s="15" t="s">
        <v>228</v>
      </c>
      <c r="I21" s="120">
        <f t="shared" si="0"/>
        <v>0.008999826388887584</v>
      </c>
      <c r="J21" s="121">
        <f t="shared" si="1"/>
        <v>0.0003745601851867855</v>
      </c>
      <c r="K21" s="122">
        <v>0.397916666666668</v>
      </c>
      <c r="L21" s="123">
        <v>0.03191649305555556</v>
      </c>
      <c r="M21" s="122">
        <f t="shared" si="2"/>
        <v>0.022916666666667973</v>
      </c>
      <c r="N21" s="124"/>
    </row>
    <row r="22" spans="1:14" s="125" customFormat="1" ht="15">
      <c r="A22" s="83" t="s">
        <v>291</v>
      </c>
      <c r="B22" s="14">
        <v>94</v>
      </c>
      <c r="C22" s="15" t="s">
        <v>149</v>
      </c>
      <c r="D22" s="16" t="s">
        <v>150</v>
      </c>
      <c r="E22" s="17" t="s">
        <v>83</v>
      </c>
      <c r="F22" s="17">
        <v>18360</v>
      </c>
      <c r="G22" s="15" t="s">
        <v>46</v>
      </c>
      <c r="H22" s="15" t="s">
        <v>229</v>
      </c>
      <c r="I22" s="120">
        <f t="shared" si="0"/>
        <v>0.009034942129628066</v>
      </c>
      <c r="J22" s="121">
        <f t="shared" si="1"/>
        <v>0.0004096759259272671</v>
      </c>
      <c r="K22" s="122">
        <v>0.388194444444446</v>
      </c>
      <c r="L22" s="123">
        <v>0.022229386574074073</v>
      </c>
      <c r="M22" s="122">
        <f t="shared" si="2"/>
        <v>0.013194444444446007</v>
      </c>
      <c r="N22" s="124"/>
    </row>
    <row r="23" spans="1:14" s="125" customFormat="1" ht="15">
      <c r="A23" s="83" t="s">
        <v>257</v>
      </c>
      <c r="B23" s="14">
        <v>123</v>
      </c>
      <c r="C23" s="15" t="s">
        <v>127</v>
      </c>
      <c r="D23" s="16" t="s">
        <v>128</v>
      </c>
      <c r="E23" s="17" t="s">
        <v>118</v>
      </c>
      <c r="F23" s="17">
        <v>16978</v>
      </c>
      <c r="G23" s="15" t="s">
        <v>28</v>
      </c>
      <c r="H23" s="15" t="s">
        <v>221</v>
      </c>
      <c r="I23" s="120">
        <f t="shared" si="0"/>
        <v>0.009046967592589376</v>
      </c>
      <c r="J23" s="121">
        <f t="shared" si="1"/>
        <v>0.0004217013888885776</v>
      </c>
      <c r="K23" s="122">
        <v>0.421527777777781</v>
      </c>
      <c r="L23" s="123">
        <v>0.055574745370370375</v>
      </c>
      <c r="M23" s="122">
        <f t="shared" si="2"/>
        <v>0.046527777777781</v>
      </c>
      <c r="N23" s="124"/>
    </row>
    <row r="24" spans="1:14" s="125" customFormat="1" ht="15">
      <c r="A24" s="83" t="s">
        <v>281</v>
      </c>
      <c r="B24" s="14">
        <v>13</v>
      </c>
      <c r="C24" s="15" t="s">
        <v>49</v>
      </c>
      <c r="D24" s="16" t="s">
        <v>78</v>
      </c>
      <c r="E24" s="17" t="s">
        <v>39</v>
      </c>
      <c r="F24" s="17">
        <v>93752</v>
      </c>
      <c r="G24" s="15" t="s">
        <v>46</v>
      </c>
      <c r="H24" s="15" t="s">
        <v>227</v>
      </c>
      <c r="I24" s="120">
        <f t="shared" si="0"/>
        <v>0.009174733796293431</v>
      </c>
      <c r="J24" s="121">
        <f t="shared" si="1"/>
        <v>0.0005494675925926326</v>
      </c>
      <c r="K24" s="122">
        <v>0.411111111111114</v>
      </c>
      <c r="L24" s="123">
        <v>0.04528584490740741</v>
      </c>
      <c r="M24" s="122">
        <f t="shared" si="2"/>
        <v>0.03611111111111398</v>
      </c>
      <c r="N24" s="124"/>
    </row>
    <row r="25" spans="1:14" s="125" customFormat="1" ht="15">
      <c r="A25" s="83" t="s">
        <v>290</v>
      </c>
      <c r="B25" s="14">
        <v>31</v>
      </c>
      <c r="C25" s="15" t="s">
        <v>122</v>
      </c>
      <c r="D25" s="16" t="s">
        <v>123</v>
      </c>
      <c r="E25" s="17" t="s">
        <v>84</v>
      </c>
      <c r="F25" s="17">
        <v>16602</v>
      </c>
      <c r="G25" s="15" t="s">
        <v>46</v>
      </c>
      <c r="H25" s="15" t="s">
        <v>224</v>
      </c>
      <c r="I25" s="120">
        <f t="shared" si="0"/>
        <v>0.009208622685181855</v>
      </c>
      <c r="J25" s="121">
        <f t="shared" si="1"/>
        <v>0.0005833564814810566</v>
      </c>
      <c r="K25" s="122">
        <v>0.42291666666667</v>
      </c>
      <c r="L25" s="123">
        <v>0.05712528935185185</v>
      </c>
      <c r="M25" s="122">
        <f t="shared" si="2"/>
        <v>0.047916666666669994</v>
      </c>
      <c r="N25" s="124"/>
    </row>
    <row r="26" spans="1:14" s="125" customFormat="1" ht="15">
      <c r="A26" s="83" t="s">
        <v>285</v>
      </c>
      <c r="B26" s="14">
        <v>101</v>
      </c>
      <c r="C26" s="15" t="s">
        <v>124</v>
      </c>
      <c r="D26" s="16" t="s">
        <v>125</v>
      </c>
      <c r="E26" s="17" t="s">
        <v>126</v>
      </c>
      <c r="F26" s="17">
        <v>16849</v>
      </c>
      <c r="G26" s="15" t="s">
        <v>46</v>
      </c>
      <c r="H26" s="15" t="s">
        <v>230</v>
      </c>
      <c r="I26" s="120">
        <f t="shared" si="0"/>
        <v>0.009255393518515544</v>
      </c>
      <c r="J26" s="121">
        <f t="shared" si="1"/>
        <v>0.0006301273148147449</v>
      </c>
      <c r="K26" s="122">
        <v>0.412500000000003</v>
      </c>
      <c r="L26" s="123">
        <v>0.04675539351851852</v>
      </c>
      <c r="M26" s="122">
        <f t="shared" si="2"/>
        <v>0.037500000000002975</v>
      </c>
      <c r="N26" s="124"/>
    </row>
    <row r="27" spans="1:14" s="125" customFormat="1" ht="15">
      <c r="A27" s="83" t="s">
        <v>288</v>
      </c>
      <c r="B27" s="14">
        <v>45</v>
      </c>
      <c r="C27" s="15" t="s">
        <v>137</v>
      </c>
      <c r="D27" s="16" t="s">
        <v>138</v>
      </c>
      <c r="E27" s="17" t="s">
        <v>26</v>
      </c>
      <c r="F27" s="17">
        <v>17773</v>
      </c>
      <c r="G27" s="15" t="s">
        <v>46</v>
      </c>
      <c r="H27" s="15" t="s">
        <v>224</v>
      </c>
      <c r="I27" s="120">
        <f t="shared" si="0"/>
        <v>0.009281608796295606</v>
      </c>
      <c r="J27" s="121">
        <f t="shared" si="1"/>
        <v>0.0006563425925948073</v>
      </c>
      <c r="K27" s="122">
        <v>0.383333333333334</v>
      </c>
      <c r="L27" s="123">
        <v>0.01761494212962963</v>
      </c>
      <c r="M27" s="122">
        <f t="shared" si="2"/>
        <v>0.008333333333334025</v>
      </c>
      <c r="N27" s="124"/>
    </row>
    <row r="28" spans="1:14" s="125" customFormat="1" ht="15">
      <c r="A28" s="83" t="s">
        <v>287</v>
      </c>
      <c r="B28" s="14">
        <v>154</v>
      </c>
      <c r="C28" s="15" t="s">
        <v>121</v>
      </c>
      <c r="D28" s="16" t="s">
        <v>143</v>
      </c>
      <c r="E28" s="17" t="s">
        <v>36</v>
      </c>
      <c r="F28" s="17">
        <v>17959</v>
      </c>
      <c r="G28" s="15" t="s">
        <v>46</v>
      </c>
      <c r="H28" s="15" t="s">
        <v>222</v>
      </c>
      <c r="I28" s="120">
        <f t="shared" si="0"/>
        <v>0.009284699074070944</v>
      </c>
      <c r="J28" s="121">
        <f t="shared" si="1"/>
        <v>0.0006594328703701455</v>
      </c>
      <c r="K28" s="122">
        <v>0.413888888888892</v>
      </c>
      <c r="L28" s="123">
        <v>0.04817358796296297</v>
      </c>
      <c r="M28" s="122">
        <f t="shared" si="2"/>
        <v>0.038888888888892026</v>
      </c>
      <c r="N28" s="124"/>
    </row>
    <row r="29" spans="1:14" s="125" customFormat="1" ht="15">
      <c r="A29" s="83" t="s">
        <v>279</v>
      </c>
      <c r="B29" s="14">
        <v>14</v>
      </c>
      <c r="C29" s="15" t="s">
        <v>47</v>
      </c>
      <c r="D29" s="16" t="s">
        <v>48</v>
      </c>
      <c r="E29" s="17" t="s">
        <v>39</v>
      </c>
      <c r="F29" s="17">
        <v>93456</v>
      </c>
      <c r="G29" s="15" t="s">
        <v>46</v>
      </c>
      <c r="H29" s="15" t="s">
        <v>227</v>
      </c>
      <c r="I29" s="120">
        <f t="shared" si="0"/>
        <v>0.009324201388887562</v>
      </c>
      <c r="J29" s="121">
        <f t="shared" si="1"/>
        <v>0.000698935185186763</v>
      </c>
      <c r="K29" s="122">
        <v>0.391666666666668</v>
      </c>
      <c r="L29" s="123">
        <v>0.025990868055555557</v>
      </c>
      <c r="M29" s="122">
        <f t="shared" si="2"/>
        <v>0.016666666666667995</v>
      </c>
      <c r="N29" s="124"/>
    </row>
    <row r="30" spans="1:19" s="125" customFormat="1" ht="15">
      <c r="A30" s="83" t="s">
        <v>286</v>
      </c>
      <c r="B30" s="14">
        <v>27</v>
      </c>
      <c r="C30" s="15" t="s">
        <v>75</v>
      </c>
      <c r="D30" s="16" t="s">
        <v>68</v>
      </c>
      <c r="E30" s="17" t="s">
        <v>54</v>
      </c>
      <c r="F30" s="17" t="s">
        <v>59</v>
      </c>
      <c r="G30" s="15" t="s">
        <v>46</v>
      </c>
      <c r="H30" s="15" t="s">
        <v>226</v>
      </c>
      <c r="I30" s="120">
        <f t="shared" si="0"/>
        <v>0.009325717592589933</v>
      </c>
      <c r="J30" s="121">
        <f t="shared" si="1"/>
        <v>0.0007004513888891339</v>
      </c>
      <c r="K30" s="122">
        <v>0.408333333333336</v>
      </c>
      <c r="L30" s="123">
        <v>0.04265905092592592</v>
      </c>
      <c r="M30" s="122">
        <f t="shared" si="2"/>
        <v>0.03333333333333599</v>
      </c>
      <c r="N30" s="126"/>
      <c r="O30" s="127"/>
      <c r="P30" s="127"/>
      <c r="Q30" s="127"/>
      <c r="R30" s="127"/>
      <c r="S30" s="127"/>
    </row>
    <row r="31" spans="1:14" s="125" customFormat="1" ht="15">
      <c r="A31" s="83" t="s">
        <v>270</v>
      </c>
      <c r="B31" s="14">
        <v>53</v>
      </c>
      <c r="C31" s="15" t="s">
        <v>44</v>
      </c>
      <c r="D31" s="16" t="s">
        <v>45</v>
      </c>
      <c r="E31" s="17" t="s">
        <v>22</v>
      </c>
      <c r="F31" s="17">
        <v>18450</v>
      </c>
      <c r="G31" s="15" t="s">
        <v>46</v>
      </c>
      <c r="H31" s="15" t="s">
        <v>225</v>
      </c>
      <c r="I31" s="120">
        <f t="shared" si="0"/>
        <v>0.009342777777775542</v>
      </c>
      <c r="J31" s="121">
        <f t="shared" si="1"/>
        <v>0.0007175115740747431</v>
      </c>
      <c r="K31" s="122">
        <v>0.40277777777778</v>
      </c>
      <c r="L31" s="123">
        <v>0.03712055555555555</v>
      </c>
      <c r="M31" s="122">
        <f t="shared" si="2"/>
        <v>0.02777777777778001</v>
      </c>
      <c r="N31" s="124"/>
    </row>
    <row r="32" spans="1:14" s="125" customFormat="1" ht="15">
      <c r="A32" s="83" t="s">
        <v>283</v>
      </c>
      <c r="B32" s="14">
        <v>41</v>
      </c>
      <c r="C32" s="15" t="s">
        <v>135</v>
      </c>
      <c r="D32" s="16" t="s">
        <v>136</v>
      </c>
      <c r="E32" s="17" t="s">
        <v>26</v>
      </c>
      <c r="F32" s="17">
        <v>17641</v>
      </c>
      <c r="G32" s="15" t="s">
        <v>28</v>
      </c>
      <c r="H32" s="15" t="s">
        <v>224</v>
      </c>
      <c r="I32" s="120">
        <f t="shared" si="0"/>
        <v>0.00934706018518277</v>
      </c>
      <c r="J32" s="121">
        <f t="shared" si="1"/>
        <v>0.0007217939814819704</v>
      </c>
      <c r="K32" s="122">
        <v>0.411805555555558</v>
      </c>
      <c r="L32" s="123">
        <v>0.04615261574074075</v>
      </c>
      <c r="M32" s="122">
        <f t="shared" si="2"/>
        <v>0.03680555555555798</v>
      </c>
      <c r="N32" s="124"/>
    </row>
    <row r="33" spans="1:14" s="125" customFormat="1" ht="15">
      <c r="A33" s="83" t="s">
        <v>247</v>
      </c>
      <c r="B33" s="14">
        <v>43</v>
      </c>
      <c r="C33" s="15" t="s">
        <v>160</v>
      </c>
      <c r="D33" s="16" t="s">
        <v>161</v>
      </c>
      <c r="E33" s="17" t="s">
        <v>26</v>
      </c>
      <c r="F33" s="17">
        <v>3653</v>
      </c>
      <c r="G33" s="15" t="s">
        <v>28</v>
      </c>
      <c r="H33" s="15" t="s">
        <v>224</v>
      </c>
      <c r="I33" s="120">
        <f t="shared" si="0"/>
        <v>0.00935805555555412</v>
      </c>
      <c r="J33" s="121">
        <f t="shared" si="1"/>
        <v>0.0007327893518533218</v>
      </c>
      <c r="K33" s="122">
        <v>0.393055555555557</v>
      </c>
      <c r="L33" s="123">
        <v>0.02741361111111111</v>
      </c>
      <c r="M33" s="122">
        <f t="shared" si="2"/>
        <v>0.01805555555555699</v>
      </c>
      <c r="N33" s="124"/>
    </row>
    <row r="34" spans="1:14" s="125" customFormat="1" ht="15">
      <c r="A34" s="83" t="s">
        <v>284</v>
      </c>
      <c r="B34" s="14">
        <v>174</v>
      </c>
      <c r="C34" s="15" t="s">
        <v>139</v>
      </c>
      <c r="D34" s="16" t="s">
        <v>140</v>
      </c>
      <c r="E34" s="17" t="s">
        <v>25</v>
      </c>
      <c r="F34" s="17">
        <v>17781</v>
      </c>
      <c r="G34" s="15" t="s">
        <v>28</v>
      </c>
      <c r="H34" s="15" t="s">
        <v>223</v>
      </c>
      <c r="I34" s="120">
        <f t="shared" si="0"/>
        <v>0.009359861111107676</v>
      </c>
      <c r="J34" s="121">
        <f t="shared" si="1"/>
        <v>0.0007345949074068769</v>
      </c>
      <c r="K34" s="122">
        <v>0.424305555555559</v>
      </c>
      <c r="L34" s="123">
        <v>0.058665416666666664</v>
      </c>
      <c r="M34" s="122">
        <f t="shared" si="2"/>
        <v>0.04930555555555899</v>
      </c>
      <c r="N34" s="124"/>
    </row>
    <row r="35" spans="1:14" s="125" customFormat="1" ht="15">
      <c r="A35" s="83" t="s">
        <v>282</v>
      </c>
      <c r="B35" s="14">
        <v>72</v>
      </c>
      <c r="C35" s="15" t="s">
        <v>144</v>
      </c>
      <c r="D35" s="16" t="s">
        <v>145</v>
      </c>
      <c r="E35" s="17" t="s">
        <v>146</v>
      </c>
      <c r="F35" s="17">
        <v>18044</v>
      </c>
      <c r="G35" s="15" t="s">
        <v>46</v>
      </c>
      <c r="H35" s="15" t="s">
        <v>223</v>
      </c>
      <c r="I35" s="120">
        <f t="shared" si="0"/>
        <v>0.009361712962961972</v>
      </c>
      <c r="J35" s="121">
        <f t="shared" si="1"/>
        <v>0.000736446759261173</v>
      </c>
      <c r="K35" s="122">
        <v>0.393750000000001</v>
      </c>
      <c r="L35" s="123">
        <v>0.02811171296296296</v>
      </c>
      <c r="M35" s="122">
        <f t="shared" si="2"/>
        <v>0.018750000000000988</v>
      </c>
      <c r="N35" s="124"/>
    </row>
    <row r="36" spans="1:14" s="125" customFormat="1" ht="15">
      <c r="A36" s="83" t="s">
        <v>280</v>
      </c>
      <c r="B36" s="14">
        <v>46</v>
      </c>
      <c r="C36" s="15" t="s">
        <v>85</v>
      </c>
      <c r="D36" s="16" t="s">
        <v>86</v>
      </c>
      <c r="E36" s="17" t="s">
        <v>26</v>
      </c>
      <c r="F36" s="17">
        <v>12006</v>
      </c>
      <c r="G36" s="15" t="s">
        <v>46</v>
      </c>
      <c r="H36" s="15" t="s">
        <v>224</v>
      </c>
      <c r="I36" s="120">
        <f t="shared" si="0"/>
        <v>0.00937082175925747</v>
      </c>
      <c r="J36" s="121">
        <f t="shared" si="1"/>
        <v>0.000745555555556672</v>
      </c>
      <c r="K36" s="122">
        <v>0.403472222222224</v>
      </c>
      <c r="L36" s="123">
        <v>0.03784304398148148</v>
      </c>
      <c r="M36" s="122">
        <f t="shared" si="2"/>
        <v>0.02847222222222401</v>
      </c>
      <c r="N36" s="124"/>
    </row>
    <row r="37" spans="1:14" s="125" customFormat="1" ht="15">
      <c r="A37" s="83" t="s">
        <v>276</v>
      </c>
      <c r="B37" s="14">
        <v>122</v>
      </c>
      <c r="C37" s="15" t="s">
        <v>158</v>
      </c>
      <c r="D37" s="16" t="s">
        <v>159</v>
      </c>
      <c r="E37" s="17" t="s">
        <v>118</v>
      </c>
      <c r="F37" s="17">
        <v>19052</v>
      </c>
      <c r="G37" s="15" t="s">
        <v>46</v>
      </c>
      <c r="H37" s="15" t="s">
        <v>221</v>
      </c>
      <c r="I37" s="120">
        <f t="shared" si="0"/>
        <v>0.009378784722221024</v>
      </c>
      <c r="J37" s="121">
        <f t="shared" si="1"/>
        <v>0.0007535185185202249</v>
      </c>
      <c r="K37" s="122">
        <v>0.396527777777779</v>
      </c>
      <c r="L37" s="123">
        <v>0.030906562500000002</v>
      </c>
      <c r="M37" s="122">
        <f t="shared" si="2"/>
        <v>0.021527777777778978</v>
      </c>
      <c r="N37" s="124"/>
    </row>
    <row r="38" spans="1:14" s="125" customFormat="1" ht="15">
      <c r="A38" s="83" t="s">
        <v>278</v>
      </c>
      <c r="B38" s="14">
        <v>121</v>
      </c>
      <c r="C38" s="15" t="s">
        <v>129</v>
      </c>
      <c r="D38" s="16" t="s">
        <v>130</v>
      </c>
      <c r="E38" s="17" t="s">
        <v>118</v>
      </c>
      <c r="F38" s="17">
        <v>17265</v>
      </c>
      <c r="G38" s="15" t="s">
        <v>46</v>
      </c>
      <c r="H38" s="15" t="s">
        <v>221</v>
      </c>
      <c r="I38" s="120">
        <f t="shared" si="0"/>
        <v>0.00939398148147813</v>
      </c>
      <c r="J38" s="121">
        <f t="shared" si="1"/>
        <v>0.0007687152777773321</v>
      </c>
      <c r="K38" s="122">
        <v>0.41666666666667</v>
      </c>
      <c r="L38" s="123">
        <v>0.05106064814814815</v>
      </c>
      <c r="M38" s="122">
        <f t="shared" si="2"/>
        <v>0.041666666666670016</v>
      </c>
      <c r="N38" s="124"/>
    </row>
    <row r="39" spans="1:14" s="125" customFormat="1" ht="15">
      <c r="A39" s="83" t="s">
        <v>277</v>
      </c>
      <c r="B39" s="14">
        <v>15</v>
      </c>
      <c r="C39" s="15" t="s">
        <v>79</v>
      </c>
      <c r="D39" s="16" t="s">
        <v>80</v>
      </c>
      <c r="E39" s="17" t="s">
        <v>39</v>
      </c>
      <c r="F39" s="17">
        <v>62374</v>
      </c>
      <c r="G39" s="15" t="s">
        <v>27</v>
      </c>
      <c r="H39" s="15" t="s">
        <v>227</v>
      </c>
      <c r="I39" s="120">
        <f t="shared" si="0"/>
        <v>0.00950717592592568</v>
      </c>
      <c r="J39" s="121">
        <f t="shared" si="1"/>
        <v>0.0008819097222248808</v>
      </c>
      <c r="K39" s="122">
        <v>0.384027777777778</v>
      </c>
      <c r="L39" s="123">
        <v>0.018534953703703703</v>
      </c>
      <c r="M39" s="122">
        <f t="shared" si="2"/>
        <v>0.009027777777778023</v>
      </c>
      <c r="N39" s="124"/>
    </row>
    <row r="40" spans="1:14" s="125" customFormat="1" ht="15">
      <c r="A40" s="83" t="s">
        <v>275</v>
      </c>
      <c r="B40" s="14">
        <v>42</v>
      </c>
      <c r="C40" s="15" t="s">
        <v>119</v>
      </c>
      <c r="D40" s="16" t="s">
        <v>120</v>
      </c>
      <c r="E40" s="17" t="s">
        <v>26</v>
      </c>
      <c r="F40" s="17">
        <v>15511</v>
      </c>
      <c r="G40" s="15" t="s">
        <v>28</v>
      </c>
      <c r="H40" s="15" t="s">
        <v>224</v>
      </c>
      <c r="I40" s="120">
        <f t="shared" si="0"/>
        <v>0.009532164351850739</v>
      </c>
      <c r="J40" s="121">
        <f t="shared" si="1"/>
        <v>0.00090689814814994</v>
      </c>
      <c r="K40" s="122">
        <v>0.38888888888889</v>
      </c>
      <c r="L40" s="123">
        <v>0.023421053240740744</v>
      </c>
      <c r="M40" s="122">
        <f t="shared" si="2"/>
        <v>0.013888888888890005</v>
      </c>
      <c r="N40" s="124"/>
    </row>
    <row r="41" spans="1:14" s="125" customFormat="1" ht="15">
      <c r="A41" s="83" t="s">
        <v>260</v>
      </c>
      <c r="B41" s="14">
        <v>25</v>
      </c>
      <c r="C41" s="15" t="s">
        <v>73</v>
      </c>
      <c r="D41" s="16" t="s">
        <v>66</v>
      </c>
      <c r="E41" s="17" t="s">
        <v>54</v>
      </c>
      <c r="F41" s="17" t="s">
        <v>59</v>
      </c>
      <c r="G41" s="15" t="s">
        <v>46</v>
      </c>
      <c r="H41" s="15" t="s">
        <v>226</v>
      </c>
      <c r="I41" s="120">
        <f t="shared" si="0"/>
        <v>0.009541342592588709</v>
      </c>
      <c r="J41" s="121">
        <f t="shared" si="1"/>
        <v>0.0009160763888879098</v>
      </c>
      <c r="K41" s="122">
        <v>0.423611111111115</v>
      </c>
      <c r="L41" s="123">
        <v>0.0581524537037037</v>
      </c>
      <c r="M41" s="122">
        <f t="shared" si="2"/>
        <v>0.04861111111111499</v>
      </c>
      <c r="N41" s="124"/>
    </row>
    <row r="42" spans="1:14" s="125" customFormat="1" ht="15">
      <c r="A42" s="83" t="s">
        <v>273</v>
      </c>
      <c r="B42" s="14">
        <v>44</v>
      </c>
      <c r="C42" s="15" t="s">
        <v>114</v>
      </c>
      <c r="D42" s="16" t="s">
        <v>115</v>
      </c>
      <c r="E42" s="17" t="s">
        <v>26</v>
      </c>
      <c r="F42" s="17">
        <v>15228</v>
      </c>
      <c r="G42" s="15" t="s">
        <v>28</v>
      </c>
      <c r="H42" s="15" t="s">
        <v>224</v>
      </c>
      <c r="I42" s="120">
        <f t="shared" si="0"/>
        <v>0.00955616898147802</v>
      </c>
      <c r="J42" s="121">
        <f t="shared" si="1"/>
        <v>0.0009309027777772219</v>
      </c>
      <c r="K42" s="122">
        <v>0.418055555555559</v>
      </c>
      <c r="L42" s="123">
        <v>0.05261172453703703</v>
      </c>
      <c r="M42" s="122">
        <f t="shared" si="2"/>
        <v>0.04305555555555901</v>
      </c>
      <c r="N42" s="124"/>
    </row>
    <row r="43" spans="1:14" s="125" customFormat="1" ht="15">
      <c r="A43" s="83" t="s">
        <v>267</v>
      </c>
      <c r="B43" s="14">
        <v>124</v>
      </c>
      <c r="C43" s="15" t="s">
        <v>116</v>
      </c>
      <c r="D43" s="16" t="s">
        <v>117</v>
      </c>
      <c r="E43" s="17" t="s">
        <v>118</v>
      </c>
      <c r="F43" s="17">
        <v>15508</v>
      </c>
      <c r="G43" s="15" t="s">
        <v>28</v>
      </c>
      <c r="H43" s="15" t="s">
        <v>221</v>
      </c>
      <c r="I43" s="120">
        <f t="shared" si="0"/>
        <v>0.009574236111109434</v>
      </c>
      <c r="J43" s="121">
        <f t="shared" si="1"/>
        <v>0.0009489699074086352</v>
      </c>
      <c r="K43" s="122">
        <v>0.402083333333335</v>
      </c>
      <c r="L43" s="123">
        <v>0.03665756944444445</v>
      </c>
      <c r="M43" s="122">
        <f t="shared" si="2"/>
        <v>0.027083333333335013</v>
      </c>
      <c r="N43" s="124"/>
    </row>
    <row r="44" spans="1:14" s="125" customFormat="1" ht="15">
      <c r="A44" s="83" t="s">
        <v>271</v>
      </c>
      <c r="B44" s="14">
        <v>16</v>
      </c>
      <c r="C44" s="15" t="s">
        <v>196</v>
      </c>
      <c r="D44" s="16" t="s">
        <v>195</v>
      </c>
      <c r="E44" s="17" t="s">
        <v>39</v>
      </c>
      <c r="F44" s="17">
        <v>150784</v>
      </c>
      <c r="G44" s="15" t="s">
        <v>28</v>
      </c>
      <c r="H44" s="15" t="s">
        <v>227</v>
      </c>
      <c r="I44" s="120">
        <f aca="true" t="shared" si="3" ref="I44:I75">L44-M44</f>
        <v>0.009575196759257613</v>
      </c>
      <c r="J44" s="121">
        <f aca="true" t="shared" si="4" ref="J44:J75">I44-$I$12</f>
        <v>0.000949930555556814</v>
      </c>
      <c r="K44" s="122">
        <v>0.395833333333335</v>
      </c>
      <c r="L44" s="123">
        <v>0.030408530092592593</v>
      </c>
      <c r="M44" s="122">
        <f aca="true" t="shared" si="5" ref="M44:M75">K44-"9:00:00"</f>
        <v>0.02083333333333498</v>
      </c>
      <c r="N44" s="124"/>
    </row>
    <row r="45" spans="1:14" s="125" customFormat="1" ht="15">
      <c r="A45" s="83" t="s">
        <v>259</v>
      </c>
      <c r="B45" s="14">
        <v>9</v>
      </c>
      <c r="C45" s="15" t="s">
        <v>173</v>
      </c>
      <c r="D45" s="16" t="s">
        <v>174</v>
      </c>
      <c r="E45" s="17" t="s">
        <v>175</v>
      </c>
      <c r="F45" s="17">
        <v>7414</v>
      </c>
      <c r="G45" s="15" t="s">
        <v>28</v>
      </c>
      <c r="H45" s="15" t="s">
        <v>228</v>
      </c>
      <c r="I45" s="120">
        <f t="shared" si="3"/>
        <v>0.00958623842592515</v>
      </c>
      <c r="J45" s="121">
        <f t="shared" si="4"/>
        <v>0.0009609722222243509</v>
      </c>
      <c r="K45" s="122">
        <v>0.390972222222223</v>
      </c>
      <c r="L45" s="123">
        <v>0.025558460648148148</v>
      </c>
      <c r="M45" s="122">
        <f t="shared" si="5"/>
        <v>0.015972222222222998</v>
      </c>
      <c r="N45" s="124"/>
    </row>
    <row r="46" spans="1:14" s="125" customFormat="1" ht="15">
      <c r="A46" s="83" t="s">
        <v>269</v>
      </c>
      <c r="B46" s="14">
        <v>32</v>
      </c>
      <c r="C46" s="15" t="s">
        <v>171</v>
      </c>
      <c r="D46" s="16" t="s">
        <v>172</v>
      </c>
      <c r="E46" s="17" t="s">
        <v>84</v>
      </c>
      <c r="F46" s="17">
        <v>6587</v>
      </c>
      <c r="G46" s="15" t="s">
        <v>46</v>
      </c>
      <c r="H46" s="15" t="s">
        <v>224</v>
      </c>
      <c r="I46" s="120">
        <f t="shared" si="3"/>
        <v>0.00960072916666397</v>
      </c>
      <c r="J46" s="121">
        <f t="shared" si="4"/>
        <v>0.0009754629629631709</v>
      </c>
      <c r="K46" s="122">
        <v>0.414583333333336</v>
      </c>
      <c r="L46" s="123">
        <v>0.04918406249999999</v>
      </c>
      <c r="M46" s="122">
        <f t="shared" si="5"/>
        <v>0.039583333333336024</v>
      </c>
      <c r="N46" s="124"/>
    </row>
    <row r="47" spans="1:14" s="125" customFormat="1" ht="15">
      <c r="A47" s="83" t="s">
        <v>268</v>
      </c>
      <c r="B47" s="14">
        <v>157</v>
      </c>
      <c r="C47" s="15" t="s">
        <v>105</v>
      </c>
      <c r="D47" s="16" t="s">
        <v>106</v>
      </c>
      <c r="E47" s="17" t="s">
        <v>36</v>
      </c>
      <c r="F47" s="17">
        <v>13538</v>
      </c>
      <c r="G47" s="15" t="s">
        <v>28</v>
      </c>
      <c r="H47" s="15" t="s">
        <v>222</v>
      </c>
      <c r="I47" s="120">
        <f t="shared" si="3"/>
        <v>0.009608344907407642</v>
      </c>
      <c r="J47" s="121">
        <f t="shared" si="4"/>
        <v>0.0009830787037068429</v>
      </c>
      <c r="K47" s="122">
        <v>0.378472222222222</v>
      </c>
      <c r="L47" s="123">
        <v>0.01308056712962963</v>
      </c>
      <c r="M47" s="122">
        <f t="shared" si="5"/>
        <v>0.003472222222221988</v>
      </c>
      <c r="N47" s="124"/>
    </row>
    <row r="48" spans="1:14" s="125" customFormat="1" ht="15">
      <c r="A48" s="83" t="s">
        <v>266</v>
      </c>
      <c r="B48" s="14">
        <v>57</v>
      </c>
      <c r="C48" s="15" t="s">
        <v>204</v>
      </c>
      <c r="D48" s="16" t="s">
        <v>205</v>
      </c>
      <c r="E48" s="17" t="s">
        <v>22</v>
      </c>
      <c r="F48" s="99">
        <v>19067</v>
      </c>
      <c r="G48" s="15" t="s">
        <v>27</v>
      </c>
      <c r="H48" s="15" t="s">
        <v>225</v>
      </c>
      <c r="I48" s="120">
        <f t="shared" si="3"/>
        <v>0.0096318287037028</v>
      </c>
      <c r="J48" s="121">
        <f t="shared" si="4"/>
        <v>0.0010065625000020006</v>
      </c>
      <c r="K48" s="122">
        <v>0.386111111111112</v>
      </c>
      <c r="L48" s="123">
        <v>0.020742939814814815</v>
      </c>
      <c r="M48" s="122">
        <f t="shared" si="5"/>
        <v>0.011111111111112015</v>
      </c>
      <c r="N48" s="124"/>
    </row>
    <row r="49" spans="1:14" s="125" customFormat="1" ht="15">
      <c r="A49" s="83" t="s">
        <v>265</v>
      </c>
      <c r="B49" s="14">
        <v>156</v>
      </c>
      <c r="C49" s="15" t="s">
        <v>147</v>
      </c>
      <c r="D49" s="16" t="s">
        <v>148</v>
      </c>
      <c r="E49" s="17" t="s">
        <v>36</v>
      </c>
      <c r="F49" s="17">
        <v>18304</v>
      </c>
      <c r="G49" s="15" t="s">
        <v>28</v>
      </c>
      <c r="H49" s="15" t="s">
        <v>222</v>
      </c>
      <c r="I49" s="120">
        <f t="shared" si="3"/>
        <v>0.009652002314811253</v>
      </c>
      <c r="J49" s="121">
        <f t="shared" si="4"/>
        <v>0.0010267361111104545</v>
      </c>
      <c r="K49" s="122">
        <v>0.419444444444448</v>
      </c>
      <c r="L49" s="123">
        <v>0.05409644675925926</v>
      </c>
      <c r="M49" s="122">
        <f t="shared" si="5"/>
        <v>0.044444444444448006</v>
      </c>
      <c r="N49" s="124"/>
    </row>
    <row r="50" spans="1:14" s="125" customFormat="1" ht="15">
      <c r="A50" s="83" t="s">
        <v>263</v>
      </c>
      <c r="B50" s="14">
        <v>28</v>
      </c>
      <c r="C50" s="15" t="s">
        <v>76</v>
      </c>
      <c r="D50" s="16" t="s">
        <v>69</v>
      </c>
      <c r="E50" s="17" t="s">
        <v>54</v>
      </c>
      <c r="F50" s="17" t="s">
        <v>61</v>
      </c>
      <c r="G50" s="15" t="s">
        <v>46</v>
      </c>
      <c r="H50" s="15" t="s">
        <v>226</v>
      </c>
      <c r="I50" s="120">
        <f t="shared" si="3"/>
        <v>0.009654652777774532</v>
      </c>
      <c r="J50" s="121">
        <f t="shared" si="4"/>
        <v>0.0010293865740737332</v>
      </c>
      <c r="K50" s="122">
        <v>0.415277777777781</v>
      </c>
      <c r="L50" s="123">
        <v>0.04993243055555555</v>
      </c>
      <c r="M50" s="122">
        <f t="shared" si="5"/>
        <v>0.04027777777778102</v>
      </c>
      <c r="N50" s="124"/>
    </row>
    <row r="51" spans="1:14" s="125" customFormat="1" ht="15">
      <c r="A51" s="83" t="s">
        <v>262</v>
      </c>
      <c r="B51" s="14">
        <v>29</v>
      </c>
      <c r="C51" s="15" t="s">
        <v>77</v>
      </c>
      <c r="D51" s="16" t="s">
        <v>70</v>
      </c>
      <c r="E51" s="17" t="s">
        <v>54</v>
      </c>
      <c r="F51" s="17" t="s">
        <v>62</v>
      </c>
      <c r="G51" s="15" t="s">
        <v>46</v>
      </c>
      <c r="H51" s="15" t="s">
        <v>226</v>
      </c>
      <c r="I51" s="120">
        <f t="shared" si="3"/>
        <v>0.009664942129628956</v>
      </c>
      <c r="J51" s="121">
        <f t="shared" si="4"/>
        <v>0.0010396759259281574</v>
      </c>
      <c r="K51" s="122">
        <v>0.389583333333334</v>
      </c>
      <c r="L51" s="123">
        <v>0.02424827546296296</v>
      </c>
      <c r="M51" s="122">
        <f t="shared" si="5"/>
        <v>0.014583333333334003</v>
      </c>
      <c r="N51" s="124"/>
    </row>
    <row r="52" spans="1:14" s="125" customFormat="1" ht="15">
      <c r="A52" s="83" t="s">
        <v>251</v>
      </c>
      <c r="B52" s="14">
        <v>132</v>
      </c>
      <c r="C52" s="15" t="s">
        <v>176</v>
      </c>
      <c r="D52" s="16" t="s">
        <v>177</v>
      </c>
      <c r="E52" s="17" t="s">
        <v>141</v>
      </c>
      <c r="F52" s="17">
        <v>8279</v>
      </c>
      <c r="G52" s="15" t="s">
        <v>46</v>
      </c>
      <c r="H52" s="15" t="s">
        <v>221</v>
      </c>
      <c r="I52" s="120">
        <f t="shared" si="3"/>
        <v>0.009685624999997554</v>
      </c>
      <c r="J52" s="121">
        <f t="shared" si="4"/>
        <v>0.001060358796296755</v>
      </c>
      <c r="K52" s="122">
        <v>0.405555555555558</v>
      </c>
      <c r="L52" s="123">
        <v>0.040241180555555554</v>
      </c>
      <c r="M52" s="122">
        <f t="shared" si="5"/>
        <v>0.030555555555558</v>
      </c>
      <c r="N52" s="124"/>
    </row>
    <row r="53" spans="1:14" s="125" customFormat="1" ht="15">
      <c r="A53" s="83" t="s">
        <v>261</v>
      </c>
      <c r="B53" s="14">
        <v>131</v>
      </c>
      <c r="C53" s="15" t="s">
        <v>178</v>
      </c>
      <c r="D53" s="16" t="s">
        <v>179</v>
      </c>
      <c r="E53" s="17" t="s">
        <v>141</v>
      </c>
      <c r="F53" s="17">
        <v>8594</v>
      </c>
      <c r="G53" s="15" t="s">
        <v>46</v>
      </c>
      <c r="H53" s="15" t="s">
        <v>221</v>
      </c>
      <c r="I53" s="120">
        <f t="shared" si="3"/>
        <v>0.009709374999997238</v>
      </c>
      <c r="J53" s="121">
        <f t="shared" si="4"/>
        <v>0.0010841087962964388</v>
      </c>
      <c r="K53" s="122">
        <v>0.409722222222225</v>
      </c>
      <c r="L53" s="123">
        <v>0.04443159722222222</v>
      </c>
      <c r="M53" s="122">
        <f t="shared" si="5"/>
        <v>0.034722222222224985</v>
      </c>
      <c r="N53" s="124"/>
    </row>
    <row r="54" spans="1:13" s="125" customFormat="1" ht="15">
      <c r="A54" s="83" t="s">
        <v>253</v>
      </c>
      <c r="B54" s="14">
        <v>111</v>
      </c>
      <c r="C54" s="15" t="s">
        <v>166</v>
      </c>
      <c r="D54" s="16" t="s">
        <v>167</v>
      </c>
      <c r="E54" s="17" t="s">
        <v>168</v>
      </c>
      <c r="F54" s="17">
        <v>5352</v>
      </c>
      <c r="G54" s="15" t="s">
        <v>46</v>
      </c>
      <c r="H54" s="15" t="s">
        <v>230</v>
      </c>
      <c r="I54" s="120">
        <f t="shared" si="3"/>
        <v>0.009716400462961211</v>
      </c>
      <c r="J54" s="121">
        <f t="shared" si="4"/>
        <v>0.0010911342592604123</v>
      </c>
      <c r="K54" s="122">
        <v>0.397222222222224</v>
      </c>
      <c r="L54" s="123">
        <v>0.031938622685185186</v>
      </c>
      <c r="M54" s="122">
        <f t="shared" si="5"/>
        <v>0.022222222222223975</v>
      </c>
    </row>
    <row r="55" spans="1:14" s="125" customFormat="1" ht="15">
      <c r="A55" s="83" t="s">
        <v>258</v>
      </c>
      <c r="B55" s="14">
        <v>26</v>
      </c>
      <c r="C55" s="15" t="s">
        <v>74</v>
      </c>
      <c r="D55" s="16" t="s">
        <v>67</v>
      </c>
      <c r="E55" s="17" t="s">
        <v>54</v>
      </c>
      <c r="F55" s="17" t="s">
        <v>60</v>
      </c>
      <c r="G55" s="15" t="s">
        <v>46</v>
      </c>
      <c r="H55" s="15" t="s">
        <v>226</v>
      </c>
      <c r="I55" s="120">
        <f t="shared" si="3"/>
        <v>0.009717291666665785</v>
      </c>
      <c r="J55" s="121">
        <f t="shared" si="4"/>
        <v>0.0010920254629649857</v>
      </c>
      <c r="K55" s="122">
        <v>0.392361111111112</v>
      </c>
      <c r="L55" s="123">
        <v>0.027078402777777778</v>
      </c>
      <c r="M55" s="122">
        <f t="shared" si="5"/>
        <v>0.017361111111111993</v>
      </c>
      <c r="N55" s="124"/>
    </row>
    <row r="56" spans="1:14" s="125" customFormat="1" ht="15">
      <c r="A56" s="83" t="s">
        <v>256</v>
      </c>
      <c r="B56" s="14">
        <v>71</v>
      </c>
      <c r="C56" s="15" t="s">
        <v>156</v>
      </c>
      <c r="D56" s="16" t="s">
        <v>157</v>
      </c>
      <c r="E56" s="17" t="s">
        <v>146</v>
      </c>
      <c r="F56" s="17">
        <v>19040</v>
      </c>
      <c r="G56" s="15" t="s">
        <v>46</v>
      </c>
      <c r="H56" s="15" t="s">
        <v>223</v>
      </c>
      <c r="I56" s="120">
        <f t="shared" si="3"/>
        <v>0.009721400462960439</v>
      </c>
      <c r="J56" s="121">
        <f t="shared" si="4"/>
        <v>0.0010961342592596401</v>
      </c>
      <c r="K56" s="122">
        <v>0.413194444444447</v>
      </c>
      <c r="L56" s="123">
        <v>0.04791584490740741</v>
      </c>
      <c r="M56" s="122">
        <f t="shared" si="5"/>
        <v>0.03819444444444697</v>
      </c>
      <c r="N56" s="124"/>
    </row>
    <row r="57" spans="1:14" s="125" customFormat="1" ht="15">
      <c r="A57" s="83" t="s">
        <v>255</v>
      </c>
      <c r="B57" s="14">
        <v>74</v>
      </c>
      <c r="C57" s="15" t="s">
        <v>162</v>
      </c>
      <c r="D57" s="16" t="s">
        <v>163</v>
      </c>
      <c r="E57" s="17" t="s">
        <v>146</v>
      </c>
      <c r="F57" s="17">
        <v>3706</v>
      </c>
      <c r="G57" s="15" t="s">
        <v>28</v>
      </c>
      <c r="H57" s="15" t="s">
        <v>223</v>
      </c>
      <c r="I57" s="120">
        <f t="shared" si="3"/>
        <v>0.009733437499998533</v>
      </c>
      <c r="J57" s="121">
        <f t="shared" si="4"/>
        <v>0.0011081712962977344</v>
      </c>
      <c r="K57" s="122">
        <v>0.399305555555557</v>
      </c>
      <c r="L57" s="123">
        <v>0.03403899305555556</v>
      </c>
      <c r="M57" s="122">
        <f t="shared" si="5"/>
        <v>0.024305555555557024</v>
      </c>
      <c r="N57" s="124"/>
    </row>
    <row r="58" spans="1:13" s="125" customFormat="1" ht="15">
      <c r="A58" s="83" t="s">
        <v>254</v>
      </c>
      <c r="B58" s="14">
        <v>153</v>
      </c>
      <c r="C58" s="15" t="s">
        <v>99</v>
      </c>
      <c r="D58" s="16" t="s">
        <v>100</v>
      </c>
      <c r="E58" s="17" t="s">
        <v>36</v>
      </c>
      <c r="F58" s="17">
        <v>13192</v>
      </c>
      <c r="G58" s="15" t="s">
        <v>46</v>
      </c>
      <c r="H58" s="15" t="s">
        <v>222</v>
      </c>
      <c r="I58" s="120">
        <f t="shared" si="3"/>
        <v>0.009741921296296318</v>
      </c>
      <c r="J58" s="121">
        <f t="shared" si="4"/>
        <v>0.0011166550925955192</v>
      </c>
      <c r="K58" s="122">
        <v>0.38125</v>
      </c>
      <c r="L58" s="123">
        <v>0.015991921296296296</v>
      </c>
      <c r="M58" s="122">
        <f t="shared" si="5"/>
        <v>0.006249999999999978</v>
      </c>
    </row>
    <row r="59" spans="1:14" s="125" customFormat="1" ht="15">
      <c r="A59" s="83" t="s">
        <v>252</v>
      </c>
      <c r="B59" s="14">
        <v>11</v>
      </c>
      <c r="C59" s="15" t="s">
        <v>42</v>
      </c>
      <c r="D59" s="16" t="s">
        <v>43</v>
      </c>
      <c r="E59" s="17" t="s">
        <v>39</v>
      </c>
      <c r="F59" s="17">
        <v>62012</v>
      </c>
      <c r="G59" s="15" t="s">
        <v>46</v>
      </c>
      <c r="H59" s="15" t="s">
        <v>227</v>
      </c>
      <c r="I59" s="120">
        <f t="shared" si="3"/>
        <v>0.00975999999999843</v>
      </c>
      <c r="J59" s="121">
        <f t="shared" si="4"/>
        <v>0.0011347337962976309</v>
      </c>
      <c r="K59" s="122">
        <v>0.400694444444446</v>
      </c>
      <c r="L59" s="123">
        <v>0.03545444444444445</v>
      </c>
      <c r="M59" s="122">
        <f t="shared" si="5"/>
        <v>0.02569444444444602</v>
      </c>
      <c r="N59" s="124"/>
    </row>
    <row r="60" spans="1:14" s="125" customFormat="1" ht="15">
      <c r="A60" s="83" t="s">
        <v>250</v>
      </c>
      <c r="B60" s="14">
        <v>92</v>
      </c>
      <c r="C60" s="15" t="s">
        <v>183</v>
      </c>
      <c r="D60" s="16" t="s">
        <v>184</v>
      </c>
      <c r="E60" s="17" t="s">
        <v>83</v>
      </c>
      <c r="F60" s="17">
        <v>9910</v>
      </c>
      <c r="G60" s="15" t="s">
        <v>46</v>
      </c>
      <c r="H60" s="15" t="s">
        <v>229</v>
      </c>
      <c r="I60" s="120">
        <f t="shared" si="3"/>
        <v>0.0097644560185162</v>
      </c>
      <c r="J60" s="121">
        <f t="shared" si="4"/>
        <v>0.0011391898148154014</v>
      </c>
      <c r="K60" s="122">
        <v>0.410416666666669</v>
      </c>
      <c r="L60" s="123">
        <v>0.045181122685185184</v>
      </c>
      <c r="M60" s="122">
        <f t="shared" si="5"/>
        <v>0.03541666666666898</v>
      </c>
      <c r="N60" s="124"/>
    </row>
    <row r="61" spans="1:14" s="125" customFormat="1" ht="15">
      <c r="A61" s="83" t="s">
        <v>249</v>
      </c>
      <c r="B61" s="14">
        <v>171</v>
      </c>
      <c r="C61" s="15" t="s">
        <v>34</v>
      </c>
      <c r="D61" s="16" t="s">
        <v>35</v>
      </c>
      <c r="E61" s="17" t="s">
        <v>25</v>
      </c>
      <c r="F61" s="17">
        <v>11976</v>
      </c>
      <c r="G61" s="15" t="s">
        <v>46</v>
      </c>
      <c r="H61" s="15" t="s">
        <v>223</v>
      </c>
      <c r="I61" s="120">
        <f t="shared" si="3"/>
        <v>0.009775775462961073</v>
      </c>
      <c r="J61" s="121">
        <f t="shared" si="4"/>
        <v>0.001150509259260274</v>
      </c>
      <c r="K61" s="122">
        <v>0.404861111111113</v>
      </c>
      <c r="L61" s="123">
        <v>0.039636886574074076</v>
      </c>
      <c r="M61" s="122">
        <f t="shared" si="5"/>
        <v>0.029861111111113003</v>
      </c>
      <c r="N61" s="124"/>
    </row>
    <row r="62" spans="1:14" s="125" customFormat="1" ht="15">
      <c r="A62" s="83" t="s">
        <v>237</v>
      </c>
      <c r="B62" s="14">
        <v>24</v>
      </c>
      <c r="C62" s="15" t="s">
        <v>72</v>
      </c>
      <c r="D62" s="16" t="s">
        <v>65</v>
      </c>
      <c r="E62" s="17" t="s">
        <v>54</v>
      </c>
      <c r="F62" s="17" t="s">
        <v>58</v>
      </c>
      <c r="G62" s="15" t="s">
        <v>46</v>
      </c>
      <c r="H62" s="15" t="s">
        <v>226</v>
      </c>
      <c r="I62" s="120">
        <f t="shared" si="3"/>
        <v>0.009815011574070408</v>
      </c>
      <c r="J62" s="121">
        <f t="shared" si="4"/>
        <v>0.001189745370369609</v>
      </c>
      <c r="K62" s="122">
        <v>0.420833333333337</v>
      </c>
      <c r="L62" s="123">
        <v>0.05564834490740741</v>
      </c>
      <c r="M62" s="122">
        <f t="shared" si="5"/>
        <v>0.045833333333337</v>
      </c>
      <c r="N62" s="124"/>
    </row>
    <row r="63" spans="1:14" s="125" customFormat="1" ht="15">
      <c r="A63" s="83" t="s">
        <v>241</v>
      </c>
      <c r="B63" s="14">
        <v>54</v>
      </c>
      <c r="C63" s="15" t="s">
        <v>101</v>
      </c>
      <c r="D63" s="16" t="s">
        <v>102</v>
      </c>
      <c r="E63" s="17" t="s">
        <v>22</v>
      </c>
      <c r="F63" s="17">
        <v>13320</v>
      </c>
      <c r="G63" s="15" t="s">
        <v>28</v>
      </c>
      <c r="H63" s="15" t="s">
        <v>225</v>
      </c>
      <c r="I63" s="120">
        <f t="shared" si="3"/>
        <v>0.009834895833330783</v>
      </c>
      <c r="J63" s="121">
        <f t="shared" si="4"/>
        <v>0.0012096296296299838</v>
      </c>
      <c r="K63" s="122">
        <v>0.406944444444447</v>
      </c>
      <c r="L63" s="123">
        <v>0.04177934027777778</v>
      </c>
      <c r="M63" s="122">
        <f t="shared" si="5"/>
        <v>0.031944444444446995</v>
      </c>
      <c r="N63" s="124"/>
    </row>
    <row r="64" spans="1:14" s="125" customFormat="1" ht="15">
      <c r="A64" s="83" t="s">
        <v>248</v>
      </c>
      <c r="B64" s="14">
        <v>58</v>
      </c>
      <c r="C64" s="15" t="s">
        <v>119</v>
      </c>
      <c r="D64" s="16" t="s">
        <v>153</v>
      </c>
      <c r="E64" s="17" t="s">
        <v>154</v>
      </c>
      <c r="F64" s="17">
        <v>18595</v>
      </c>
      <c r="G64" s="15" t="s">
        <v>28</v>
      </c>
      <c r="H64" s="15" t="s">
        <v>225</v>
      </c>
      <c r="I64" s="120">
        <f t="shared" si="3"/>
        <v>0.00986340277777567</v>
      </c>
      <c r="J64" s="121">
        <f t="shared" si="4"/>
        <v>0.0012381365740748718</v>
      </c>
      <c r="K64" s="122">
        <v>0.407638888888891</v>
      </c>
      <c r="L64" s="123">
        <v>0.042502291666666664</v>
      </c>
      <c r="M64" s="122">
        <f t="shared" si="5"/>
        <v>0.03263888888889099</v>
      </c>
      <c r="N64" s="124"/>
    </row>
    <row r="65" spans="1:14" s="125" customFormat="1" ht="15">
      <c r="A65" s="83" t="s">
        <v>246</v>
      </c>
      <c r="B65" s="14">
        <v>21</v>
      </c>
      <c r="C65" s="15" t="s">
        <v>211</v>
      </c>
      <c r="D65" s="16" t="s">
        <v>212</v>
      </c>
      <c r="E65" s="17" t="s">
        <v>213</v>
      </c>
      <c r="F65" s="17">
        <v>114</v>
      </c>
      <c r="G65" s="15" t="s">
        <v>28</v>
      </c>
      <c r="H65" s="15" t="s">
        <v>226</v>
      </c>
      <c r="I65" s="120">
        <f t="shared" si="3"/>
        <v>0.009927523148147054</v>
      </c>
      <c r="J65" s="121">
        <f t="shared" si="4"/>
        <v>0.0013022569444462555</v>
      </c>
      <c r="K65" s="122">
        <v>0.39513888888889</v>
      </c>
      <c r="L65" s="123">
        <v>0.030066412037037037</v>
      </c>
      <c r="M65" s="122">
        <f t="shared" si="5"/>
        <v>0.020138888888889983</v>
      </c>
      <c r="N65" s="124"/>
    </row>
    <row r="66" spans="1:14" s="125" customFormat="1" ht="15">
      <c r="A66" s="83" t="s">
        <v>243</v>
      </c>
      <c r="B66" s="14">
        <v>141</v>
      </c>
      <c r="C66" s="15" t="s">
        <v>142</v>
      </c>
      <c r="D66" s="16" t="s">
        <v>164</v>
      </c>
      <c r="E66" s="17" t="s">
        <v>165</v>
      </c>
      <c r="F66" s="17">
        <v>3818</v>
      </c>
      <c r="G66" s="15" t="s">
        <v>46</v>
      </c>
      <c r="H66" s="15" t="s">
        <v>229</v>
      </c>
      <c r="I66" s="120">
        <f t="shared" si="3"/>
        <v>0.009987349537035124</v>
      </c>
      <c r="J66" s="121">
        <f t="shared" si="4"/>
        <v>0.0013620833333343255</v>
      </c>
      <c r="K66" s="122">
        <v>0.398611111111113</v>
      </c>
      <c r="L66" s="123">
        <v>0.03359846064814815</v>
      </c>
      <c r="M66" s="122">
        <f t="shared" si="5"/>
        <v>0.023611111111113026</v>
      </c>
      <c r="N66" s="124"/>
    </row>
    <row r="67" spans="1:19" s="125" customFormat="1" ht="15">
      <c r="A67" s="83" t="s">
        <v>245</v>
      </c>
      <c r="B67" s="14">
        <v>81</v>
      </c>
      <c r="C67" s="15" t="s">
        <v>94</v>
      </c>
      <c r="D67" s="16" t="s">
        <v>95</v>
      </c>
      <c r="E67" s="17" t="s">
        <v>96</v>
      </c>
      <c r="F67" s="17">
        <v>12950</v>
      </c>
      <c r="G67" s="15" t="s">
        <v>46</v>
      </c>
      <c r="H67" s="15" t="s">
        <v>230</v>
      </c>
      <c r="I67" s="120">
        <f t="shared" si="3"/>
        <v>0.010147777777775778</v>
      </c>
      <c r="J67" s="121">
        <f t="shared" si="4"/>
        <v>0.0015225115740749792</v>
      </c>
      <c r="K67" s="122">
        <v>0.406250000000002</v>
      </c>
      <c r="L67" s="123">
        <v>0.041397777777777776</v>
      </c>
      <c r="M67" s="122">
        <f t="shared" si="5"/>
        <v>0.031250000000002</v>
      </c>
      <c r="N67" s="127"/>
      <c r="O67" s="127"/>
      <c r="P67" s="127"/>
      <c r="Q67" s="127"/>
      <c r="R67" s="127"/>
      <c r="S67" s="127"/>
    </row>
    <row r="68" spans="1:14" s="125" customFormat="1" ht="15">
      <c r="A68" s="83" t="s">
        <v>244</v>
      </c>
      <c r="B68" s="14">
        <v>173</v>
      </c>
      <c r="C68" s="15" t="s">
        <v>110</v>
      </c>
      <c r="D68" s="16" t="s">
        <v>111</v>
      </c>
      <c r="E68" s="17" t="s">
        <v>25</v>
      </c>
      <c r="F68" s="17">
        <v>13882</v>
      </c>
      <c r="G68" s="15" t="s">
        <v>46</v>
      </c>
      <c r="H68" s="15" t="s">
        <v>223</v>
      </c>
      <c r="I68" s="120">
        <f t="shared" si="3"/>
        <v>0.010247442129628175</v>
      </c>
      <c r="J68" s="121">
        <f t="shared" si="4"/>
        <v>0.0016221759259273764</v>
      </c>
      <c r="K68" s="122">
        <v>0.386805555555557</v>
      </c>
      <c r="L68" s="123">
        <v>0.022052997685185188</v>
      </c>
      <c r="M68" s="122">
        <f t="shared" si="5"/>
        <v>0.011805555555557012</v>
      </c>
      <c r="N68" s="124"/>
    </row>
    <row r="69" spans="1:14" s="125" customFormat="1" ht="15">
      <c r="A69" s="83" t="s">
        <v>242</v>
      </c>
      <c r="B69" s="14">
        <v>158</v>
      </c>
      <c r="C69" s="15" t="s">
        <v>37</v>
      </c>
      <c r="D69" s="16" t="s">
        <v>38</v>
      </c>
      <c r="E69" s="17" t="s">
        <v>36</v>
      </c>
      <c r="F69" s="17">
        <v>14769</v>
      </c>
      <c r="G69" s="15" t="s">
        <v>28</v>
      </c>
      <c r="H69" s="15" t="s">
        <v>222</v>
      </c>
      <c r="I69" s="120">
        <f t="shared" si="3"/>
        <v>0.010311539351851053</v>
      </c>
      <c r="J69" s="121">
        <f t="shared" si="4"/>
        <v>0.0016862731481502545</v>
      </c>
      <c r="K69" s="122">
        <v>0.384722222222223</v>
      </c>
      <c r="L69" s="123">
        <v>0.020033761574074074</v>
      </c>
      <c r="M69" s="122">
        <f t="shared" si="5"/>
        <v>0.00972222222222302</v>
      </c>
      <c r="N69" s="124"/>
    </row>
    <row r="70" spans="1:14" s="125" customFormat="1" ht="15">
      <c r="A70" s="83" t="s">
        <v>240</v>
      </c>
      <c r="B70" s="14">
        <v>6</v>
      </c>
      <c r="C70" s="15" t="s">
        <v>187</v>
      </c>
      <c r="D70" s="16" t="s">
        <v>188</v>
      </c>
      <c r="E70" s="17" t="s">
        <v>91</v>
      </c>
      <c r="F70" s="17">
        <v>18163</v>
      </c>
      <c r="G70" s="15" t="s">
        <v>27</v>
      </c>
      <c r="H70" s="15" t="s">
        <v>228</v>
      </c>
      <c r="I70" s="120">
        <f t="shared" si="3"/>
        <v>0.01032228009259254</v>
      </c>
      <c r="J70" s="121">
        <f t="shared" si="4"/>
        <v>0.0016970138888917404</v>
      </c>
      <c r="K70" s="122">
        <v>0.3756944444444445</v>
      </c>
      <c r="L70" s="123">
        <v>0.011016724537037037</v>
      </c>
      <c r="M70" s="122">
        <f t="shared" si="5"/>
        <v>0.0006944444444444975</v>
      </c>
      <c r="N70" s="124"/>
    </row>
    <row r="71" spans="1:14" s="125" customFormat="1" ht="15">
      <c r="A71" s="83" t="s">
        <v>239</v>
      </c>
      <c r="B71" s="14">
        <v>133</v>
      </c>
      <c r="C71" s="15" t="s">
        <v>92</v>
      </c>
      <c r="D71" s="16" t="s">
        <v>93</v>
      </c>
      <c r="E71" s="17" t="s">
        <v>33</v>
      </c>
      <c r="F71" s="17">
        <v>12896</v>
      </c>
      <c r="G71" s="15" t="s">
        <v>28</v>
      </c>
      <c r="H71" s="15" t="s">
        <v>221</v>
      </c>
      <c r="I71" s="120">
        <f t="shared" si="3"/>
        <v>0.010324166666666456</v>
      </c>
      <c r="J71" s="121">
        <f t="shared" si="4"/>
        <v>0.0016989004629656568</v>
      </c>
      <c r="K71" s="122">
        <v>0.377777777777778</v>
      </c>
      <c r="L71" s="123">
        <v>0.013101944444444446</v>
      </c>
      <c r="M71" s="122">
        <f t="shared" si="5"/>
        <v>0.00277777777777799</v>
      </c>
      <c r="N71" s="124"/>
    </row>
    <row r="72" spans="1:14" s="125" customFormat="1" ht="15">
      <c r="A72" s="83" t="s">
        <v>238</v>
      </c>
      <c r="B72" s="14">
        <v>56</v>
      </c>
      <c r="C72" s="15" t="s">
        <v>201</v>
      </c>
      <c r="D72" s="16" t="s">
        <v>202</v>
      </c>
      <c r="E72" s="17" t="s">
        <v>22</v>
      </c>
      <c r="F72" s="99">
        <v>7217</v>
      </c>
      <c r="G72" s="15" t="s">
        <v>46</v>
      </c>
      <c r="H72" s="15" t="s">
        <v>225</v>
      </c>
      <c r="I72" s="120">
        <f t="shared" si="3"/>
        <v>0.010340810185184655</v>
      </c>
      <c r="J72" s="121">
        <f t="shared" si="4"/>
        <v>0.001715543981483856</v>
      </c>
      <c r="K72" s="122">
        <v>0.381944444444445</v>
      </c>
      <c r="L72" s="123">
        <v>0.01728525462962963</v>
      </c>
      <c r="M72" s="122">
        <f t="shared" si="5"/>
        <v>0.006944444444444975</v>
      </c>
      <c r="N72" s="124"/>
    </row>
    <row r="73" spans="1:14" s="125" customFormat="1" ht="15">
      <c r="A73" s="83" t="s">
        <v>355</v>
      </c>
      <c r="B73" s="14">
        <v>7</v>
      </c>
      <c r="C73" s="15" t="s">
        <v>185</v>
      </c>
      <c r="D73" s="16" t="s">
        <v>186</v>
      </c>
      <c r="E73" s="17" t="s">
        <v>91</v>
      </c>
      <c r="F73" s="17">
        <v>12558</v>
      </c>
      <c r="G73" s="15" t="s">
        <v>27</v>
      </c>
      <c r="H73" s="15" t="s">
        <v>228</v>
      </c>
      <c r="I73" s="120">
        <f t="shared" si="3"/>
        <v>0.01036934027777746</v>
      </c>
      <c r="J73" s="121">
        <f t="shared" si="4"/>
        <v>0.0017440740740766614</v>
      </c>
      <c r="K73" s="122">
        <v>0.379166666666667</v>
      </c>
      <c r="L73" s="123">
        <v>0.014536006944444445</v>
      </c>
      <c r="M73" s="122">
        <f t="shared" si="5"/>
        <v>0.004166666666666985</v>
      </c>
      <c r="N73" s="124"/>
    </row>
    <row r="74" spans="1:14" s="125" customFormat="1" ht="15">
      <c r="A74" s="83" t="s">
        <v>356</v>
      </c>
      <c r="B74" s="14">
        <v>12</v>
      </c>
      <c r="C74" s="15" t="s">
        <v>40</v>
      </c>
      <c r="D74" s="16" t="s">
        <v>41</v>
      </c>
      <c r="E74" s="17" t="s">
        <v>39</v>
      </c>
      <c r="F74" s="17">
        <v>61924</v>
      </c>
      <c r="G74" s="15" t="s">
        <v>28</v>
      </c>
      <c r="H74" s="15" t="s">
        <v>227</v>
      </c>
      <c r="I74" s="120">
        <f t="shared" si="3"/>
        <v>0.010406215277776552</v>
      </c>
      <c r="J74" s="121">
        <f t="shared" si="4"/>
        <v>0.001780949074075753</v>
      </c>
      <c r="K74" s="122">
        <v>0.390277777777779</v>
      </c>
      <c r="L74" s="123">
        <v>0.025683993055555552</v>
      </c>
      <c r="M74" s="122">
        <f t="shared" si="5"/>
        <v>0.015277777777779</v>
      </c>
      <c r="N74" s="124"/>
    </row>
    <row r="75" spans="1:13" s="125" customFormat="1" ht="15">
      <c r="A75" s="83" t="s">
        <v>357</v>
      </c>
      <c r="B75" s="14">
        <v>2</v>
      </c>
      <c r="C75" s="15" t="s">
        <v>89</v>
      </c>
      <c r="D75" s="16" t="s">
        <v>90</v>
      </c>
      <c r="E75" s="17" t="s">
        <v>91</v>
      </c>
      <c r="F75" s="17">
        <v>12832</v>
      </c>
      <c r="G75" s="15" t="s">
        <v>46</v>
      </c>
      <c r="H75" s="15" t="s">
        <v>228</v>
      </c>
      <c r="I75" s="120">
        <f t="shared" si="3"/>
        <v>0.010416238425925841</v>
      </c>
      <c r="J75" s="121">
        <f t="shared" si="4"/>
        <v>0.0017909722222250422</v>
      </c>
      <c r="K75" s="122">
        <v>0.382638888888889</v>
      </c>
      <c r="L75" s="123">
        <v>0.018055127314814814</v>
      </c>
      <c r="M75" s="122">
        <f t="shared" si="5"/>
        <v>0.007638888888888973</v>
      </c>
    </row>
    <row r="76" spans="1:14" s="125" customFormat="1" ht="15">
      <c r="A76" s="83" t="s">
        <v>358</v>
      </c>
      <c r="B76" s="14">
        <v>8</v>
      </c>
      <c r="C76" s="15" t="s">
        <v>189</v>
      </c>
      <c r="D76" s="16" t="s">
        <v>190</v>
      </c>
      <c r="E76" s="17" t="s">
        <v>91</v>
      </c>
      <c r="F76" s="17">
        <v>18616</v>
      </c>
      <c r="G76" s="15" t="s">
        <v>27</v>
      </c>
      <c r="H76" s="15" t="s">
        <v>228</v>
      </c>
      <c r="I76" s="120">
        <f aca="true" t="shared" si="6" ref="I76:I83">L76-M76</f>
        <v>0.010513946759256924</v>
      </c>
      <c r="J76" s="121">
        <f aca="true" t="shared" si="7" ref="J76:J83">I76-$I$12</f>
        <v>0.0018886805555561256</v>
      </c>
      <c r="K76" s="122">
        <v>0.404166666666669</v>
      </c>
      <c r="L76" s="123">
        <v>0.03968061342592593</v>
      </c>
      <c r="M76" s="122">
        <f aca="true" t="shared" si="8" ref="M76:M83">K76-"9:00:00"</f>
        <v>0.029166666666669006</v>
      </c>
      <c r="N76" s="124"/>
    </row>
    <row r="77" spans="1:14" s="125" customFormat="1" ht="15">
      <c r="A77" s="83" t="s">
        <v>359</v>
      </c>
      <c r="B77" s="14">
        <v>93</v>
      </c>
      <c r="C77" s="15" t="s">
        <v>87</v>
      </c>
      <c r="D77" s="16" t="s">
        <v>88</v>
      </c>
      <c r="E77" s="17" t="s">
        <v>83</v>
      </c>
      <c r="F77" s="17">
        <v>12753</v>
      </c>
      <c r="G77" s="15" t="s">
        <v>28</v>
      </c>
      <c r="H77" s="15" t="s">
        <v>229</v>
      </c>
      <c r="I77" s="120">
        <f t="shared" si="6"/>
        <v>0.010641273148147726</v>
      </c>
      <c r="J77" s="121">
        <f t="shared" si="7"/>
        <v>0.0020160069444469277</v>
      </c>
      <c r="K77" s="122">
        <v>0.380555555555556</v>
      </c>
      <c r="L77" s="123">
        <v>0.016196828703703706</v>
      </c>
      <c r="M77" s="122">
        <f t="shared" si="8"/>
        <v>0.00555555555555598</v>
      </c>
      <c r="N77" s="124"/>
    </row>
    <row r="78" spans="1:14" s="125" customFormat="1" ht="15">
      <c r="A78" s="83" t="s">
        <v>360</v>
      </c>
      <c r="B78" s="14">
        <v>3</v>
      </c>
      <c r="C78" s="15" t="s">
        <v>103</v>
      </c>
      <c r="D78" s="16" t="s">
        <v>104</v>
      </c>
      <c r="E78" s="17" t="s">
        <v>91</v>
      </c>
      <c r="F78" s="17">
        <v>13368</v>
      </c>
      <c r="G78" s="15" t="s">
        <v>46</v>
      </c>
      <c r="H78" s="15" t="s">
        <v>228</v>
      </c>
      <c r="I78" s="120">
        <f t="shared" si="6"/>
        <v>0.010649178240740867</v>
      </c>
      <c r="J78" s="121">
        <f t="shared" si="7"/>
        <v>0.002023912037040068</v>
      </c>
      <c r="K78" s="122">
        <v>0.379861111111111</v>
      </c>
      <c r="L78" s="123">
        <v>0.01551028935185185</v>
      </c>
      <c r="M78" s="122">
        <f t="shared" si="8"/>
        <v>0.004861111111110983</v>
      </c>
      <c r="N78" s="124"/>
    </row>
    <row r="79" spans="1:13" s="125" customFormat="1" ht="15">
      <c r="A79" s="83" t="s">
        <v>361</v>
      </c>
      <c r="B79" s="14">
        <v>161</v>
      </c>
      <c r="C79" s="15" t="s">
        <v>180</v>
      </c>
      <c r="D79" s="16" t="s">
        <v>181</v>
      </c>
      <c r="E79" s="17" t="s">
        <v>182</v>
      </c>
      <c r="F79" s="17">
        <v>9611</v>
      </c>
      <c r="G79" s="15" t="s">
        <v>28</v>
      </c>
      <c r="H79" s="15" t="s">
        <v>230</v>
      </c>
      <c r="I79" s="120">
        <f t="shared" si="6"/>
        <v>0.010707094907406057</v>
      </c>
      <c r="J79" s="121">
        <f t="shared" si="7"/>
        <v>0.002081828703705258</v>
      </c>
      <c r="K79" s="122">
        <v>0.385416666666668</v>
      </c>
      <c r="L79" s="123">
        <v>0.021123761574074074</v>
      </c>
      <c r="M79" s="122">
        <f t="shared" si="8"/>
        <v>0.010416666666668017</v>
      </c>
    </row>
    <row r="80" spans="1:14" s="125" customFormat="1" ht="15">
      <c r="A80" s="83" t="s">
        <v>362</v>
      </c>
      <c r="B80" s="14">
        <v>91</v>
      </c>
      <c r="C80" s="15" t="s">
        <v>81</v>
      </c>
      <c r="D80" s="16" t="s">
        <v>82</v>
      </c>
      <c r="E80" s="17" t="s">
        <v>83</v>
      </c>
      <c r="F80" s="17">
        <v>10437</v>
      </c>
      <c r="G80" s="15" t="s">
        <v>46</v>
      </c>
      <c r="H80" s="15" t="s">
        <v>229</v>
      </c>
      <c r="I80" s="120">
        <f t="shared" si="6"/>
        <v>0.010730046296296635</v>
      </c>
      <c r="J80" s="121">
        <f t="shared" si="7"/>
        <v>0.002104780092595836</v>
      </c>
      <c r="K80" s="122">
        <v>0.377083333333333</v>
      </c>
      <c r="L80" s="123">
        <v>0.012813379629629628</v>
      </c>
      <c r="M80" s="122">
        <f t="shared" si="8"/>
        <v>0.002083333333332993</v>
      </c>
      <c r="N80" s="124"/>
    </row>
    <row r="81" spans="1:14" s="125" customFormat="1" ht="15">
      <c r="A81" s="83" t="s">
        <v>363</v>
      </c>
      <c r="B81" s="14">
        <v>59</v>
      </c>
      <c r="C81" s="15" t="s">
        <v>107</v>
      </c>
      <c r="D81" s="16" t="s">
        <v>108</v>
      </c>
      <c r="E81" s="17" t="s">
        <v>109</v>
      </c>
      <c r="F81" s="17">
        <v>13591</v>
      </c>
      <c r="G81" s="15" t="s">
        <v>28</v>
      </c>
      <c r="H81" s="15" t="s">
        <v>225</v>
      </c>
      <c r="I81" s="120">
        <f t="shared" si="6"/>
        <v>0.010824664351851745</v>
      </c>
      <c r="J81" s="121">
        <f t="shared" si="7"/>
        <v>0.0021993981481509463</v>
      </c>
      <c r="K81" s="122">
        <v>0.376388888888889</v>
      </c>
      <c r="L81" s="123">
        <v>0.01221355324074074</v>
      </c>
      <c r="M81" s="122">
        <f t="shared" si="8"/>
        <v>0.001388888888888995</v>
      </c>
      <c r="N81" s="124"/>
    </row>
    <row r="82" spans="1:14" s="125" customFormat="1" ht="15">
      <c r="A82" s="83" t="s">
        <v>364</v>
      </c>
      <c r="B82" s="14">
        <v>5</v>
      </c>
      <c r="C82" s="15" t="s">
        <v>193</v>
      </c>
      <c r="D82" s="16" t="s">
        <v>194</v>
      </c>
      <c r="E82" s="17" t="s">
        <v>91</v>
      </c>
      <c r="F82" s="17">
        <v>9592</v>
      </c>
      <c r="G82" s="15" t="s">
        <v>27</v>
      </c>
      <c r="H82" s="15" t="s">
        <v>228</v>
      </c>
      <c r="I82" s="120">
        <f t="shared" si="6"/>
        <v>0.011279224537037037</v>
      </c>
      <c r="J82" s="121">
        <f t="shared" si="7"/>
        <v>0.0026539583333362385</v>
      </c>
      <c r="K82" s="122">
        <v>0.375</v>
      </c>
      <c r="L82" s="123">
        <v>0.011279224537037037</v>
      </c>
      <c r="M82" s="122">
        <f t="shared" si="8"/>
        <v>0</v>
      </c>
      <c r="N82" s="124"/>
    </row>
    <row r="83" spans="1:13" s="125" customFormat="1" ht="15">
      <c r="A83" s="83" t="s">
        <v>395</v>
      </c>
      <c r="B83" s="14">
        <v>152</v>
      </c>
      <c r="C83" s="15" t="s">
        <v>97</v>
      </c>
      <c r="D83" s="16" t="s">
        <v>98</v>
      </c>
      <c r="E83" s="17" t="s">
        <v>36</v>
      </c>
      <c r="F83" s="17">
        <v>12966</v>
      </c>
      <c r="G83" s="15" t="s">
        <v>46</v>
      </c>
      <c r="H83" s="15" t="s">
        <v>222</v>
      </c>
      <c r="I83" s="120">
        <f t="shared" si="6"/>
        <v>0.012872372685184177</v>
      </c>
      <c r="J83" s="121">
        <f t="shared" si="7"/>
        <v>0.004247106481483378</v>
      </c>
      <c r="K83" s="122">
        <v>0.387500000000001</v>
      </c>
      <c r="L83" s="123">
        <v>0.025372372685185187</v>
      </c>
      <c r="M83" s="122">
        <f t="shared" si="8"/>
        <v>0.01250000000000101</v>
      </c>
    </row>
    <row r="84" spans="1:11" ht="15">
      <c r="A84" s="128"/>
      <c r="B84" s="128" t="s">
        <v>400</v>
      </c>
      <c r="C84" s="80"/>
      <c r="D84" s="128"/>
      <c r="E84" s="128"/>
      <c r="F84" s="128"/>
      <c r="G84" s="128"/>
      <c r="H84" s="128"/>
      <c r="I84" s="128"/>
      <c r="J84" s="128"/>
      <c r="K84" s="128"/>
    </row>
    <row r="85" spans="2:3" ht="12.75">
      <c r="B85" s="129"/>
      <c r="C85" s="126"/>
    </row>
    <row r="86" spans="2:3" ht="12.75">
      <c r="B86" s="129"/>
      <c r="C86" s="126"/>
    </row>
    <row r="87" spans="2:22" s="78" customFormat="1" ht="12.75">
      <c r="B87" s="129"/>
      <c r="C87" s="126"/>
      <c r="N87" s="73"/>
      <c r="O87" s="73"/>
      <c r="P87" s="73"/>
      <c r="Q87" s="73"/>
      <c r="R87" s="73"/>
      <c r="S87" s="73"/>
      <c r="T87" s="73"/>
      <c r="U87" s="73"/>
      <c r="V87" s="73"/>
    </row>
    <row r="88" spans="2:22" s="78" customFormat="1" ht="12.75">
      <c r="B88" s="129"/>
      <c r="C88" s="126"/>
      <c r="N88" s="73"/>
      <c r="O88" s="73"/>
      <c r="P88" s="73"/>
      <c r="Q88" s="73"/>
      <c r="R88" s="73"/>
      <c r="S88" s="73"/>
      <c r="T88" s="73"/>
      <c r="U88" s="73"/>
      <c r="V88" s="73"/>
    </row>
    <row r="89" spans="2:3" ht="12.75">
      <c r="B89" s="129"/>
      <c r="C89" s="126"/>
    </row>
    <row r="90" ht="12.75">
      <c r="C90" s="126"/>
    </row>
    <row r="91" spans="2:3" ht="12.75">
      <c r="B91" s="129"/>
      <c r="C91" s="126"/>
    </row>
    <row r="92" spans="2:3" ht="12.75">
      <c r="B92" s="129"/>
      <c r="C92" s="126"/>
    </row>
    <row r="93" ht="12.75">
      <c r="B93" s="129"/>
    </row>
    <row r="94" ht="12.75">
      <c r="C94" s="126"/>
    </row>
    <row r="95" ht="12.75">
      <c r="B95" s="126"/>
    </row>
    <row r="120" spans="2:3" ht="12.75">
      <c r="B120" s="129"/>
      <c r="C120" s="126"/>
    </row>
    <row r="123" spans="2:3" ht="12.75">
      <c r="B123" s="129"/>
      <c r="C123" s="126"/>
    </row>
    <row r="124" spans="2:3" ht="12.75">
      <c r="B124" s="129"/>
      <c r="C124" s="126"/>
    </row>
    <row r="125" spans="2:3" ht="12.75">
      <c r="B125" s="129"/>
      <c r="C125" s="126"/>
    </row>
    <row r="126" spans="2:3" ht="12.75">
      <c r="B126" s="129"/>
      <c r="C126" s="126"/>
    </row>
    <row r="127" spans="1:21" ht="6" customHeight="1">
      <c r="A127" s="98"/>
      <c r="B127" s="98"/>
      <c r="C127" s="98"/>
      <c r="D127" s="98"/>
      <c r="E127" s="98"/>
      <c r="F127" s="98"/>
      <c r="G127" s="98"/>
      <c r="H127" s="98"/>
      <c r="I127" s="98"/>
      <c r="J127" s="98"/>
      <c r="K127" s="98"/>
      <c r="L127" s="73"/>
      <c r="M127" s="73"/>
      <c r="U127" s="130"/>
    </row>
    <row r="128" spans="1:22" ht="12.75">
      <c r="A128" s="97"/>
      <c r="B128" s="97"/>
      <c r="C128" s="131"/>
      <c r="D128" s="97"/>
      <c r="E128" s="97"/>
      <c r="F128" s="97"/>
      <c r="G128" s="97"/>
      <c r="H128" s="97"/>
      <c r="I128" s="97"/>
      <c r="J128" s="97"/>
      <c r="K128" s="97"/>
      <c r="L128" s="73"/>
      <c r="M128" s="73"/>
      <c r="U128" s="130"/>
      <c r="V128" s="130"/>
    </row>
    <row r="129" spans="1:22" ht="12.75">
      <c r="A129" s="97"/>
      <c r="B129" s="97"/>
      <c r="C129" s="131"/>
      <c r="D129" s="97"/>
      <c r="E129" s="97"/>
      <c r="F129" s="97"/>
      <c r="G129" s="97"/>
      <c r="H129" s="97"/>
      <c r="I129" s="97"/>
      <c r="J129" s="97"/>
      <c r="K129" s="97"/>
      <c r="L129" s="73"/>
      <c r="M129" s="73"/>
      <c r="U129" s="130"/>
      <c r="V129" s="130"/>
    </row>
    <row r="130" spans="1:22" ht="12.75">
      <c r="A130" s="97"/>
      <c r="B130" s="97"/>
      <c r="C130" s="131"/>
      <c r="D130" s="97"/>
      <c r="E130" s="97"/>
      <c r="F130" s="97"/>
      <c r="G130" s="97"/>
      <c r="H130" s="97"/>
      <c r="I130" s="97"/>
      <c r="J130" s="97"/>
      <c r="K130" s="97"/>
      <c r="L130" s="73"/>
      <c r="M130" s="73"/>
      <c r="U130" s="130"/>
      <c r="V130" s="130"/>
    </row>
    <row r="131" spans="1:22" ht="12.75">
      <c r="A131" s="97"/>
      <c r="B131" s="97"/>
      <c r="C131" s="131"/>
      <c r="D131" s="97"/>
      <c r="E131" s="97"/>
      <c r="F131" s="97"/>
      <c r="G131" s="97"/>
      <c r="H131" s="97"/>
      <c r="I131" s="97"/>
      <c r="J131" s="97"/>
      <c r="K131" s="97"/>
      <c r="L131" s="73"/>
      <c r="M131" s="73"/>
      <c r="U131" s="130"/>
      <c r="V131" s="130"/>
    </row>
    <row r="132" spans="1:22" ht="12.75">
      <c r="A132" s="97"/>
      <c r="B132" s="97"/>
      <c r="C132" s="131"/>
      <c r="D132" s="97"/>
      <c r="E132" s="97"/>
      <c r="F132" s="97"/>
      <c r="G132" s="97"/>
      <c r="H132" s="97"/>
      <c r="I132" s="97"/>
      <c r="J132" s="97"/>
      <c r="K132" s="97"/>
      <c r="L132" s="73"/>
      <c r="M132" s="73"/>
      <c r="U132" s="130"/>
      <c r="V132" s="130"/>
    </row>
    <row r="133" spans="1:22" ht="12.75">
      <c r="A133" s="97"/>
      <c r="B133" s="97"/>
      <c r="C133" s="131"/>
      <c r="D133" s="97"/>
      <c r="E133" s="97"/>
      <c r="F133" s="97"/>
      <c r="G133" s="97"/>
      <c r="H133" s="97"/>
      <c r="I133" s="97"/>
      <c r="J133" s="97"/>
      <c r="K133" s="97"/>
      <c r="L133" s="73"/>
      <c r="M133" s="73"/>
      <c r="U133" s="130"/>
      <c r="V133" s="130"/>
    </row>
    <row r="134" spans="1:22" ht="12.75">
      <c r="A134" s="97"/>
      <c r="B134" s="97"/>
      <c r="C134" s="131"/>
      <c r="D134" s="97"/>
      <c r="E134" s="97"/>
      <c r="F134" s="97"/>
      <c r="G134" s="97"/>
      <c r="H134" s="97"/>
      <c r="I134" s="97"/>
      <c r="J134" s="97"/>
      <c r="K134" s="97"/>
      <c r="L134" s="73"/>
      <c r="M134" s="73"/>
      <c r="U134" s="130"/>
      <c r="V134" s="130"/>
    </row>
    <row r="135" spans="1:22" ht="12.75">
      <c r="A135" s="97"/>
      <c r="B135" s="97"/>
      <c r="C135" s="131"/>
      <c r="D135" s="97"/>
      <c r="E135" s="97"/>
      <c r="F135" s="97"/>
      <c r="G135" s="97"/>
      <c r="H135" s="97"/>
      <c r="I135" s="97"/>
      <c r="J135" s="97"/>
      <c r="K135" s="97"/>
      <c r="L135" s="73"/>
      <c r="M135" s="73"/>
      <c r="U135" s="130"/>
      <c r="V135" s="130"/>
    </row>
    <row r="136" spans="1:22" ht="12.75">
      <c r="A136" s="97"/>
      <c r="B136" s="97"/>
      <c r="C136" s="131"/>
      <c r="D136" s="97"/>
      <c r="E136" s="97"/>
      <c r="F136" s="97"/>
      <c r="G136" s="97"/>
      <c r="H136" s="97"/>
      <c r="I136" s="97"/>
      <c r="J136" s="97"/>
      <c r="K136" s="97"/>
      <c r="L136" s="73"/>
      <c r="M136" s="73"/>
      <c r="U136" s="130"/>
      <c r="V136" s="130"/>
    </row>
    <row r="137" spans="1:22" ht="12.75">
      <c r="A137" s="97"/>
      <c r="B137" s="97"/>
      <c r="C137" s="131"/>
      <c r="D137" s="97"/>
      <c r="E137" s="97"/>
      <c r="F137" s="97"/>
      <c r="G137" s="97"/>
      <c r="H137" s="97"/>
      <c r="I137" s="97"/>
      <c r="J137" s="97"/>
      <c r="K137" s="97"/>
      <c r="L137" s="73"/>
      <c r="M137" s="73"/>
      <c r="U137" s="130"/>
      <c r="V137" s="130"/>
    </row>
    <row r="138" spans="1:22" ht="12.75">
      <c r="A138" s="97"/>
      <c r="B138" s="97"/>
      <c r="C138" s="131"/>
      <c r="D138" s="97"/>
      <c r="E138" s="97"/>
      <c r="F138" s="97"/>
      <c r="G138" s="97"/>
      <c r="H138" s="97"/>
      <c r="I138" s="97"/>
      <c r="J138" s="97"/>
      <c r="K138" s="97"/>
      <c r="L138" s="73"/>
      <c r="M138" s="73"/>
      <c r="U138" s="130"/>
      <c r="V138" s="130"/>
    </row>
    <row r="139" spans="1:22" ht="12.75">
      <c r="A139" s="97"/>
      <c r="B139" s="97"/>
      <c r="C139" s="131"/>
      <c r="D139" s="97"/>
      <c r="E139" s="97"/>
      <c r="F139" s="97"/>
      <c r="G139" s="97"/>
      <c r="H139" s="97"/>
      <c r="I139" s="97"/>
      <c r="J139" s="97"/>
      <c r="K139" s="97"/>
      <c r="L139" s="73"/>
      <c r="M139" s="73"/>
      <c r="U139" s="130"/>
      <c r="V139" s="130"/>
    </row>
    <row r="140" spans="1:22" ht="12.75">
      <c r="A140" s="97"/>
      <c r="B140" s="97"/>
      <c r="C140" s="131"/>
      <c r="D140" s="97"/>
      <c r="E140" s="97"/>
      <c r="F140" s="97"/>
      <c r="G140" s="97"/>
      <c r="H140" s="97"/>
      <c r="I140" s="97"/>
      <c r="J140" s="97"/>
      <c r="K140" s="97"/>
      <c r="L140" s="73"/>
      <c r="M140" s="73"/>
      <c r="U140" s="130"/>
      <c r="V140" s="130"/>
    </row>
    <row r="141" spans="1:22" ht="12.75">
      <c r="A141" s="97"/>
      <c r="B141" s="97"/>
      <c r="C141" s="131"/>
      <c r="D141" s="97"/>
      <c r="E141" s="97"/>
      <c r="F141" s="97"/>
      <c r="G141" s="97"/>
      <c r="H141" s="97"/>
      <c r="I141" s="97"/>
      <c r="J141" s="97"/>
      <c r="K141" s="97"/>
      <c r="L141" s="73"/>
      <c r="M141" s="73"/>
      <c r="U141" s="130"/>
      <c r="V141" s="130"/>
    </row>
    <row r="142" spans="1:22" ht="12.75">
      <c r="A142" s="97"/>
      <c r="B142" s="97"/>
      <c r="C142" s="131"/>
      <c r="D142" s="97"/>
      <c r="E142" s="97"/>
      <c r="F142" s="97"/>
      <c r="G142" s="97"/>
      <c r="H142" s="97"/>
      <c r="I142" s="97"/>
      <c r="J142" s="97"/>
      <c r="K142" s="97"/>
      <c r="L142" s="73"/>
      <c r="M142" s="73"/>
      <c r="U142" s="130"/>
      <c r="V142" s="130"/>
    </row>
    <row r="143" spans="1:22" ht="12.75">
      <c r="A143" s="97"/>
      <c r="B143" s="97"/>
      <c r="C143" s="131"/>
      <c r="D143" s="97"/>
      <c r="E143" s="97"/>
      <c r="F143" s="97"/>
      <c r="G143" s="97"/>
      <c r="H143" s="97"/>
      <c r="I143" s="97"/>
      <c r="J143" s="97"/>
      <c r="K143" s="97"/>
      <c r="L143" s="73"/>
      <c r="M143" s="73"/>
      <c r="U143" s="130"/>
      <c r="V143" s="130"/>
    </row>
    <row r="144" spans="1:22" ht="12.75">
      <c r="A144" s="97"/>
      <c r="B144" s="97"/>
      <c r="C144" s="131"/>
      <c r="D144" s="97"/>
      <c r="E144" s="97"/>
      <c r="F144" s="97"/>
      <c r="G144" s="97"/>
      <c r="H144" s="97"/>
      <c r="I144" s="97"/>
      <c r="J144" s="97"/>
      <c r="K144" s="97"/>
      <c r="L144" s="73"/>
      <c r="M144" s="73"/>
      <c r="U144" s="130"/>
      <c r="V144" s="130"/>
    </row>
    <row r="145" spans="1:21" ht="12.75">
      <c r="A145" s="97"/>
      <c r="B145" s="97"/>
      <c r="C145" s="131"/>
      <c r="D145" s="97"/>
      <c r="E145" s="97"/>
      <c r="F145" s="97"/>
      <c r="G145" s="97"/>
      <c r="H145" s="97"/>
      <c r="I145" s="97"/>
      <c r="J145" s="97"/>
      <c r="K145" s="97"/>
      <c r="L145" s="73"/>
      <c r="M145" s="73"/>
      <c r="U145" s="130"/>
    </row>
    <row r="146" spans="1:22" ht="12.75">
      <c r="A146" s="97"/>
      <c r="B146" s="97"/>
      <c r="C146" s="131"/>
      <c r="D146" s="97"/>
      <c r="E146" s="97"/>
      <c r="F146" s="97"/>
      <c r="G146" s="97"/>
      <c r="H146" s="97"/>
      <c r="I146" s="97"/>
      <c r="J146" s="97"/>
      <c r="K146" s="97"/>
      <c r="L146" s="73"/>
      <c r="M146" s="73"/>
      <c r="U146" s="130"/>
      <c r="V146" s="130"/>
    </row>
    <row r="147" spans="1:22" ht="12.75">
      <c r="A147" s="97"/>
      <c r="B147" s="97"/>
      <c r="C147" s="131"/>
      <c r="D147" s="97"/>
      <c r="E147" s="97"/>
      <c r="F147" s="97"/>
      <c r="G147" s="97"/>
      <c r="H147" s="97"/>
      <c r="I147" s="97"/>
      <c r="J147" s="97"/>
      <c r="K147" s="97"/>
      <c r="L147" s="73"/>
      <c r="M147" s="73"/>
      <c r="U147" s="130"/>
      <c r="V147" s="130"/>
    </row>
    <row r="148" spans="1:22" ht="12.75">
      <c r="A148" s="97"/>
      <c r="B148" s="97"/>
      <c r="C148" s="131"/>
      <c r="D148" s="97"/>
      <c r="E148" s="97"/>
      <c r="F148" s="97"/>
      <c r="G148" s="97"/>
      <c r="H148" s="97"/>
      <c r="I148" s="97"/>
      <c r="J148" s="97"/>
      <c r="K148" s="97"/>
      <c r="L148" s="73"/>
      <c r="M148" s="73"/>
      <c r="U148" s="130"/>
      <c r="V148" s="130"/>
    </row>
    <row r="149" spans="1:13" ht="6" customHeight="1">
      <c r="A149" s="98"/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73"/>
      <c r="M149" s="73"/>
    </row>
    <row r="150" spans="1:13" ht="11.25" customHeight="1">
      <c r="A150" s="169" t="s">
        <v>19</v>
      </c>
      <c r="B150" s="169"/>
      <c r="C150" s="169"/>
      <c r="D150" s="169"/>
      <c r="E150" s="169"/>
      <c r="F150" s="169"/>
      <c r="G150" s="169"/>
      <c r="H150" s="169"/>
      <c r="I150" s="169"/>
      <c r="J150" s="169"/>
      <c r="K150" s="169"/>
      <c r="L150" s="73"/>
      <c r="M150" s="73"/>
    </row>
    <row r="156" spans="14:19" ht="12.75">
      <c r="N156" s="132" t="s">
        <v>214</v>
      </c>
      <c r="O156" s="132" t="s">
        <v>215</v>
      </c>
      <c r="P156" s="132" t="s">
        <v>216</v>
      </c>
      <c r="Q156" s="132" t="s">
        <v>217</v>
      </c>
      <c r="R156" s="132" t="s">
        <v>218</v>
      </c>
      <c r="S156" s="132" t="s">
        <v>219</v>
      </c>
    </row>
    <row r="157" spans="14:19" ht="12.75">
      <c r="N157" s="133">
        <v>0.00011574074074074073</v>
      </c>
      <c r="O157" s="133">
        <v>6.944444444444444E-05</v>
      </c>
      <c r="P157" s="133">
        <v>3.47222222222222E-05</v>
      </c>
      <c r="Q157" s="134">
        <v>25</v>
      </c>
      <c r="R157" s="134">
        <v>10</v>
      </c>
      <c r="S157" s="134">
        <v>5</v>
      </c>
    </row>
    <row r="158" spans="14:19" ht="12.75">
      <c r="N158" s="133">
        <v>6.944444444444444E-05</v>
      </c>
      <c r="O158" s="133">
        <v>4.6296296296296294E-05</v>
      </c>
      <c r="P158" s="133">
        <v>2.3148148148148147E-05</v>
      </c>
      <c r="Q158" s="134">
        <v>20</v>
      </c>
      <c r="R158" s="134">
        <v>9</v>
      </c>
      <c r="S158" s="134">
        <v>3</v>
      </c>
    </row>
    <row r="159" spans="14:19" ht="12.75">
      <c r="N159" s="133">
        <v>4.6296296296296294E-05</v>
      </c>
      <c r="O159" s="133">
        <v>2.3148148148148147E-05</v>
      </c>
      <c r="P159" s="133">
        <v>1.1574074074074073E-05</v>
      </c>
      <c r="Q159" s="134">
        <v>16</v>
      </c>
      <c r="R159" s="134">
        <v>8</v>
      </c>
      <c r="S159" s="134">
        <v>2</v>
      </c>
    </row>
    <row r="160" spans="14:19" ht="12.75">
      <c r="N160" s="127"/>
      <c r="O160" s="127"/>
      <c r="P160" s="127"/>
      <c r="Q160" s="134">
        <v>14</v>
      </c>
      <c r="R160" s="134">
        <v>7</v>
      </c>
      <c r="S160" s="134">
        <v>1</v>
      </c>
    </row>
    <row r="161" spans="14:19" ht="12.75">
      <c r="N161" s="127"/>
      <c r="O161" s="127"/>
      <c r="P161" s="127"/>
      <c r="Q161" s="134">
        <v>12</v>
      </c>
      <c r="R161" s="134">
        <v>6</v>
      </c>
      <c r="S161" s="127"/>
    </row>
    <row r="162" spans="14:19" ht="12.75">
      <c r="N162" s="127"/>
      <c r="O162" s="127"/>
      <c r="P162" s="127"/>
      <c r="Q162" s="134">
        <v>10</v>
      </c>
      <c r="R162" s="134">
        <v>5</v>
      </c>
      <c r="S162" s="127"/>
    </row>
    <row r="163" spans="14:19" ht="12.75">
      <c r="N163" s="127"/>
      <c r="O163" s="127"/>
      <c r="P163" s="127"/>
      <c r="Q163" s="134">
        <v>9</v>
      </c>
      <c r="R163" s="134">
        <v>4</v>
      </c>
      <c r="S163" s="127"/>
    </row>
    <row r="164" spans="14:19" ht="12.75">
      <c r="N164" s="127"/>
      <c r="O164" s="127"/>
      <c r="P164" s="127"/>
      <c r="Q164" s="134">
        <v>8</v>
      </c>
      <c r="R164" s="134">
        <v>3</v>
      </c>
      <c r="S164" s="127"/>
    </row>
    <row r="165" spans="14:19" ht="12.75">
      <c r="N165" s="127"/>
      <c r="O165" s="127"/>
      <c r="P165" s="127"/>
      <c r="Q165" s="134">
        <v>7</v>
      </c>
      <c r="R165" s="134">
        <v>2</v>
      </c>
      <c r="S165" s="127"/>
    </row>
    <row r="166" spans="14:19" ht="12.75">
      <c r="N166" s="127"/>
      <c r="O166" s="127"/>
      <c r="P166" s="127"/>
      <c r="Q166" s="134">
        <v>6</v>
      </c>
      <c r="R166" s="134">
        <v>1</v>
      </c>
      <c r="S166" s="127"/>
    </row>
    <row r="167" spans="14:19" ht="12.75">
      <c r="N167" s="127"/>
      <c r="O167" s="127"/>
      <c r="P167" s="127"/>
      <c r="Q167" s="134">
        <v>5</v>
      </c>
      <c r="R167" s="134"/>
      <c r="S167" s="127"/>
    </row>
    <row r="168" spans="14:19" ht="12.75">
      <c r="N168" s="127"/>
      <c r="O168" s="127"/>
      <c r="P168" s="127"/>
      <c r="Q168" s="134">
        <v>4</v>
      </c>
      <c r="R168" s="134"/>
      <c r="S168" s="127"/>
    </row>
    <row r="169" spans="14:19" ht="12.75">
      <c r="N169" s="127"/>
      <c r="O169" s="127"/>
      <c r="P169" s="127"/>
      <c r="Q169" s="134">
        <v>3</v>
      </c>
      <c r="R169" s="134"/>
      <c r="S169" s="127"/>
    </row>
    <row r="170" spans="14:19" ht="12.75">
      <c r="N170" s="127"/>
      <c r="O170" s="127"/>
      <c r="P170" s="127"/>
      <c r="Q170" s="134">
        <v>2</v>
      </c>
      <c r="R170" s="134"/>
      <c r="S170" s="127"/>
    </row>
    <row r="171" spans="14:19" ht="12.75">
      <c r="N171" s="127"/>
      <c r="O171" s="127"/>
      <c r="P171" s="127"/>
      <c r="Q171" s="134">
        <v>1</v>
      </c>
      <c r="R171" s="134"/>
      <c r="S171" s="127"/>
    </row>
  </sheetData>
  <sheetProtection/>
  <mergeCells count="8">
    <mergeCell ref="A150:K150"/>
    <mergeCell ref="A1:K1"/>
    <mergeCell ref="A2:K2"/>
    <mergeCell ref="E3:G3"/>
    <mergeCell ref="A5:K5"/>
    <mergeCell ref="A10:K10"/>
    <mergeCell ref="B11:E11"/>
    <mergeCell ref="F11:K11"/>
  </mergeCells>
  <printOptions/>
  <pageMargins left="0.3" right="0.2362204724409449" top="0.31496062992125984" bottom="0.31496062992125984" header="0.2362204724409449" footer="0.1968503937007874"/>
  <pageSetup horizontalDpi="300" verticalDpi="300" orientation="portrait" scale="7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150"/>
  <sheetViews>
    <sheetView zoomScalePageLayoutView="0" workbookViewId="0" topLeftCell="A112">
      <selection activeCell="A1" sqref="A1:IV125"/>
    </sheetView>
  </sheetViews>
  <sheetFormatPr defaultColWidth="9.140625" defaultRowHeight="12.75"/>
  <cols>
    <col min="1" max="1" width="4.8515625" style="136" customWidth="1"/>
    <col min="2" max="2" width="6.28125" style="136" customWidth="1"/>
    <col min="3" max="3" width="14.00390625" style="2" customWidth="1"/>
    <col min="4" max="4" width="21.57421875" style="136" customWidth="1"/>
    <col min="5" max="5" width="32.28125" style="136" customWidth="1"/>
    <col min="6" max="6" width="13.140625" style="136" customWidth="1"/>
    <col min="7" max="7" width="4.28125" style="136" customWidth="1"/>
    <col min="8" max="8" width="12.57421875" style="136" customWidth="1"/>
    <col min="9" max="10" width="11.7109375" style="136" customWidth="1"/>
    <col min="11" max="11" width="9.28125" style="136" customWidth="1"/>
    <col min="12" max="12" width="14.00390625" style="136" customWidth="1"/>
    <col min="13" max="18" width="0" style="0" hidden="1" customWidth="1"/>
  </cols>
  <sheetData>
    <row r="1" spans="1:12" ht="26.25">
      <c r="A1" s="160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54"/>
    </row>
    <row r="2" spans="1:11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5:11" ht="15.75">
      <c r="E3" s="168" t="s">
        <v>411</v>
      </c>
      <c r="F3" s="168"/>
      <c r="G3" s="168"/>
      <c r="K3" s="3" t="s">
        <v>410</v>
      </c>
    </row>
    <row r="4" spans="1:11" ht="12.75">
      <c r="A4" s="4" t="s">
        <v>386</v>
      </c>
      <c r="K4" s="3" t="s">
        <v>24</v>
      </c>
    </row>
    <row r="5" spans="1:11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ht="9" customHeight="1"/>
    <row r="7" spans="1:11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29</v>
      </c>
      <c r="H7" s="5" t="s">
        <v>16</v>
      </c>
      <c r="I7" s="5" t="s">
        <v>6</v>
      </c>
      <c r="J7" s="5" t="s">
        <v>7</v>
      </c>
      <c r="K7" s="5" t="s">
        <v>17</v>
      </c>
    </row>
    <row r="8" spans="1:11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 t="s">
        <v>30</v>
      </c>
      <c r="H8" s="6" t="s">
        <v>15</v>
      </c>
      <c r="I8" s="6" t="s">
        <v>13</v>
      </c>
      <c r="J8" s="6" t="s">
        <v>14</v>
      </c>
      <c r="K8" s="6" t="s">
        <v>18</v>
      </c>
    </row>
    <row r="9" ht="13.5" thickBot="1"/>
    <row r="10" spans="1:11" ht="15">
      <c r="A10" s="166" t="s">
        <v>31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8" ht="15">
      <c r="A11" s="7"/>
      <c r="B11" s="167" t="s">
        <v>406</v>
      </c>
      <c r="C11" s="161"/>
      <c r="D11" s="161"/>
      <c r="E11" s="161"/>
      <c r="F11" s="165" t="s">
        <v>418</v>
      </c>
      <c r="G11" s="161"/>
      <c r="H11" s="161"/>
      <c r="I11" s="161"/>
      <c r="J11" s="161"/>
      <c r="K11" s="161"/>
      <c r="M11" s="136"/>
      <c r="N11" s="136"/>
      <c r="O11" s="136"/>
      <c r="P11" s="136"/>
      <c r="Q11" s="136"/>
      <c r="R11" s="136"/>
    </row>
    <row r="12" spans="1:18" s="20" customFormat="1" ht="15">
      <c r="A12" s="13">
        <v>1</v>
      </c>
      <c r="B12" s="14">
        <v>23</v>
      </c>
      <c r="C12" s="15" t="s">
        <v>71</v>
      </c>
      <c r="D12" s="16" t="s">
        <v>64</v>
      </c>
      <c r="E12" s="17" t="s">
        <v>54</v>
      </c>
      <c r="F12" s="17" t="s">
        <v>57</v>
      </c>
      <c r="G12" s="15" t="s">
        <v>28</v>
      </c>
      <c r="H12" s="15" t="s">
        <v>226</v>
      </c>
      <c r="I12" s="18">
        <v>0.09935185185185186</v>
      </c>
      <c r="J12" s="101">
        <f aca="true" t="shared" si="0" ref="J12:J43">I12-$I$12</f>
        <v>0</v>
      </c>
      <c r="K12" s="19">
        <v>6.944444444444444E-05</v>
      </c>
      <c r="L12" s="33"/>
      <c r="M12" s="25" t="s">
        <v>214</v>
      </c>
      <c r="N12" s="25" t="s">
        <v>215</v>
      </c>
      <c r="O12" s="25" t="s">
        <v>216</v>
      </c>
      <c r="P12" s="25" t="s">
        <v>217</v>
      </c>
      <c r="Q12" s="25" t="s">
        <v>218</v>
      </c>
      <c r="R12" s="25" t="s">
        <v>219</v>
      </c>
    </row>
    <row r="13" spans="1:18" s="20" customFormat="1" ht="15">
      <c r="A13" s="13">
        <v>2</v>
      </c>
      <c r="B13" s="14">
        <v>123</v>
      </c>
      <c r="C13" s="15" t="s">
        <v>127</v>
      </c>
      <c r="D13" s="16" t="s">
        <v>128</v>
      </c>
      <c r="E13" s="17" t="s">
        <v>118</v>
      </c>
      <c r="F13" s="17">
        <v>16978</v>
      </c>
      <c r="G13" s="15" t="s">
        <v>28</v>
      </c>
      <c r="H13" s="15" t="s">
        <v>221</v>
      </c>
      <c r="I13" s="18">
        <v>0.09935185185185186</v>
      </c>
      <c r="J13" s="101">
        <f t="shared" si="0"/>
        <v>0</v>
      </c>
      <c r="K13" s="19">
        <v>4.6296296296296294E-05</v>
      </c>
      <c r="L13" s="33"/>
      <c r="M13" s="26">
        <v>0.00011574074074074073</v>
      </c>
      <c r="N13" s="26">
        <v>6.944444444444444E-05</v>
      </c>
      <c r="O13" s="26">
        <v>3.47222222222222E-05</v>
      </c>
      <c r="P13" s="27">
        <v>25</v>
      </c>
      <c r="Q13" s="27">
        <v>10</v>
      </c>
      <c r="R13" s="27">
        <v>5</v>
      </c>
    </row>
    <row r="14" spans="1:18" s="20" customFormat="1" ht="15">
      <c r="A14" s="13">
        <v>3</v>
      </c>
      <c r="B14" s="14">
        <v>101</v>
      </c>
      <c r="C14" s="15" t="s">
        <v>124</v>
      </c>
      <c r="D14" s="16" t="s">
        <v>125</v>
      </c>
      <c r="E14" s="17" t="s">
        <v>126</v>
      </c>
      <c r="F14" s="17">
        <v>16849</v>
      </c>
      <c r="G14" s="15" t="s">
        <v>46</v>
      </c>
      <c r="H14" s="15" t="s">
        <v>230</v>
      </c>
      <c r="I14" s="18">
        <v>0.09935185185185186</v>
      </c>
      <c r="J14" s="101">
        <f t="shared" si="0"/>
        <v>0</v>
      </c>
      <c r="K14" s="19">
        <v>2.3148148148148147E-05</v>
      </c>
      <c r="L14" s="33"/>
      <c r="M14" s="26">
        <v>6.944444444444444E-05</v>
      </c>
      <c r="N14" s="26">
        <v>4.6296296296296294E-05</v>
      </c>
      <c r="O14" s="26">
        <v>2.3148148148148147E-05</v>
      </c>
      <c r="P14" s="27">
        <v>20</v>
      </c>
      <c r="Q14" s="27">
        <v>9</v>
      </c>
      <c r="R14" s="27">
        <v>3</v>
      </c>
    </row>
    <row r="15" spans="1:18" s="20" customFormat="1" ht="15">
      <c r="A15" s="13">
        <v>4</v>
      </c>
      <c r="B15" s="14">
        <v>60</v>
      </c>
      <c r="C15" s="15" t="s">
        <v>112</v>
      </c>
      <c r="D15" s="16" t="s">
        <v>113</v>
      </c>
      <c r="E15" s="17" t="s">
        <v>109</v>
      </c>
      <c r="F15" s="17">
        <v>14287</v>
      </c>
      <c r="G15" s="15" t="s">
        <v>28</v>
      </c>
      <c r="H15" s="15" t="s">
        <v>225</v>
      </c>
      <c r="I15" s="18">
        <v>0.09935185185185186</v>
      </c>
      <c r="J15" s="101">
        <f t="shared" si="0"/>
        <v>0</v>
      </c>
      <c r="K15" s="19"/>
      <c r="L15" s="33"/>
      <c r="M15" s="26">
        <v>4.6296296296296294E-05</v>
      </c>
      <c r="N15" s="26">
        <v>2.3148148148148147E-05</v>
      </c>
      <c r="O15" s="26">
        <v>1.1574074074074073E-05</v>
      </c>
      <c r="P15" s="27">
        <v>16</v>
      </c>
      <c r="Q15" s="27">
        <v>8</v>
      </c>
      <c r="R15" s="27">
        <v>2</v>
      </c>
    </row>
    <row r="16" spans="1:18" s="20" customFormat="1" ht="15">
      <c r="A16" s="13">
        <v>5</v>
      </c>
      <c r="B16" s="14">
        <v>52</v>
      </c>
      <c r="C16" s="15" t="s">
        <v>169</v>
      </c>
      <c r="D16" s="16" t="s">
        <v>170</v>
      </c>
      <c r="E16" s="17" t="s">
        <v>22</v>
      </c>
      <c r="F16" s="17">
        <v>6111</v>
      </c>
      <c r="G16" s="15" t="s">
        <v>46</v>
      </c>
      <c r="H16" s="15" t="s">
        <v>225</v>
      </c>
      <c r="I16" s="18">
        <v>0.09935185185185186</v>
      </c>
      <c r="J16" s="101">
        <f t="shared" si="0"/>
        <v>0</v>
      </c>
      <c r="K16" s="19"/>
      <c r="L16" s="33"/>
      <c r="M16" s="28"/>
      <c r="N16" s="28"/>
      <c r="O16" s="28"/>
      <c r="P16" s="27">
        <v>14</v>
      </c>
      <c r="Q16" s="27">
        <v>7</v>
      </c>
      <c r="R16" s="27">
        <v>1</v>
      </c>
    </row>
    <row r="17" spans="1:18" s="20" customFormat="1" ht="15">
      <c r="A17" s="13">
        <v>6</v>
      </c>
      <c r="B17" s="14">
        <v>51</v>
      </c>
      <c r="C17" s="15" t="s">
        <v>133</v>
      </c>
      <c r="D17" s="16" t="s">
        <v>134</v>
      </c>
      <c r="E17" s="17" t="s">
        <v>22</v>
      </c>
      <c r="F17" s="17">
        <v>17556</v>
      </c>
      <c r="G17" s="15" t="s">
        <v>28</v>
      </c>
      <c r="H17" s="15" t="s">
        <v>225</v>
      </c>
      <c r="I17" s="18">
        <v>0.0994212962962963</v>
      </c>
      <c r="J17" s="101">
        <f t="shared" si="0"/>
        <v>6.944444444444142E-05</v>
      </c>
      <c r="K17" s="19"/>
      <c r="L17" s="33"/>
      <c r="M17" s="28"/>
      <c r="N17" s="28"/>
      <c r="O17" s="28"/>
      <c r="P17" s="27">
        <v>12</v>
      </c>
      <c r="Q17" s="27">
        <v>6</v>
      </c>
      <c r="R17" s="28"/>
    </row>
    <row r="18" spans="1:18" s="20" customFormat="1" ht="15">
      <c r="A18" s="13">
        <v>7</v>
      </c>
      <c r="B18" s="14">
        <v>174</v>
      </c>
      <c r="C18" s="15" t="s">
        <v>139</v>
      </c>
      <c r="D18" s="16" t="s">
        <v>140</v>
      </c>
      <c r="E18" s="17" t="s">
        <v>25</v>
      </c>
      <c r="F18" s="17">
        <v>17781</v>
      </c>
      <c r="G18" s="15" t="s">
        <v>28</v>
      </c>
      <c r="H18" s="15" t="s">
        <v>223</v>
      </c>
      <c r="I18" s="18">
        <v>0.10010416666666666</v>
      </c>
      <c r="J18" s="101">
        <f t="shared" si="0"/>
        <v>0.0007523148148148029</v>
      </c>
      <c r="K18" s="19"/>
      <c r="M18" s="28"/>
      <c r="N18" s="28"/>
      <c r="O18" s="28"/>
      <c r="P18" s="27">
        <v>10</v>
      </c>
      <c r="Q18" s="27">
        <v>5</v>
      </c>
      <c r="R18" s="28"/>
    </row>
    <row r="19" spans="1:18" s="20" customFormat="1" ht="15">
      <c r="A19" s="13">
        <v>8</v>
      </c>
      <c r="B19" s="14">
        <v>14</v>
      </c>
      <c r="C19" s="15" t="s">
        <v>47</v>
      </c>
      <c r="D19" s="16" t="s">
        <v>48</v>
      </c>
      <c r="E19" s="17" t="s">
        <v>39</v>
      </c>
      <c r="F19" s="17">
        <v>93456</v>
      </c>
      <c r="G19" s="15" t="s">
        <v>46</v>
      </c>
      <c r="H19" s="15" t="s">
        <v>227</v>
      </c>
      <c r="I19" s="18">
        <v>0.10010416666666666</v>
      </c>
      <c r="J19" s="101">
        <f t="shared" si="0"/>
        <v>0.0007523148148148029</v>
      </c>
      <c r="K19" s="19"/>
      <c r="L19" s="33"/>
      <c r="M19" s="28"/>
      <c r="N19" s="28"/>
      <c r="O19" s="28"/>
      <c r="P19" s="27">
        <v>9</v>
      </c>
      <c r="Q19" s="27">
        <v>4</v>
      </c>
      <c r="R19" s="28"/>
    </row>
    <row r="20" spans="1:18" s="20" customFormat="1" ht="15">
      <c r="A20" s="13">
        <v>9</v>
      </c>
      <c r="B20" s="14">
        <v>55</v>
      </c>
      <c r="C20" s="15" t="s">
        <v>131</v>
      </c>
      <c r="D20" s="16" t="s">
        <v>132</v>
      </c>
      <c r="E20" s="17" t="s">
        <v>22</v>
      </c>
      <c r="F20" s="17">
        <v>17469</v>
      </c>
      <c r="G20" s="15" t="s">
        <v>28</v>
      </c>
      <c r="H20" s="15" t="s">
        <v>225</v>
      </c>
      <c r="I20" s="18">
        <v>0.100104166666667</v>
      </c>
      <c r="J20" s="101">
        <f t="shared" si="0"/>
        <v>0.000752314814815136</v>
      </c>
      <c r="K20" s="19"/>
      <c r="L20" s="33"/>
      <c r="M20" s="28"/>
      <c r="N20" s="28"/>
      <c r="O20" s="28"/>
      <c r="P20" s="27">
        <v>8</v>
      </c>
      <c r="Q20" s="27">
        <v>3</v>
      </c>
      <c r="R20" s="28"/>
    </row>
    <row r="21" spans="1:18" s="20" customFormat="1" ht="15">
      <c r="A21" s="13">
        <v>10</v>
      </c>
      <c r="B21" s="14">
        <v>131</v>
      </c>
      <c r="C21" s="15" t="s">
        <v>178</v>
      </c>
      <c r="D21" s="16" t="s">
        <v>179</v>
      </c>
      <c r="E21" s="17" t="s">
        <v>141</v>
      </c>
      <c r="F21" s="17">
        <v>8594</v>
      </c>
      <c r="G21" s="15" t="s">
        <v>46</v>
      </c>
      <c r="H21" s="15" t="s">
        <v>221</v>
      </c>
      <c r="I21" s="18">
        <v>0.100104166666667</v>
      </c>
      <c r="J21" s="101">
        <f t="shared" si="0"/>
        <v>0.000752314814815136</v>
      </c>
      <c r="K21" s="19"/>
      <c r="L21" s="33"/>
      <c r="M21" s="28"/>
      <c r="N21" s="28"/>
      <c r="O21" s="28"/>
      <c r="P21" s="27">
        <v>7</v>
      </c>
      <c r="Q21" s="27">
        <v>2</v>
      </c>
      <c r="R21" s="28"/>
    </row>
    <row r="22" spans="1:18" s="20" customFormat="1" ht="15">
      <c r="A22" s="13">
        <v>11</v>
      </c>
      <c r="B22" s="14">
        <v>43</v>
      </c>
      <c r="C22" s="15" t="s">
        <v>160</v>
      </c>
      <c r="D22" s="16" t="s">
        <v>161</v>
      </c>
      <c r="E22" s="17" t="s">
        <v>26</v>
      </c>
      <c r="F22" s="17">
        <v>3653</v>
      </c>
      <c r="G22" s="15" t="s">
        <v>28</v>
      </c>
      <c r="H22" s="15" t="s">
        <v>224</v>
      </c>
      <c r="I22" s="18">
        <v>0.100104166666667</v>
      </c>
      <c r="J22" s="101">
        <f t="shared" si="0"/>
        <v>0.000752314814815136</v>
      </c>
      <c r="K22" s="19"/>
      <c r="L22" s="33"/>
      <c r="M22" s="28"/>
      <c r="N22" s="28"/>
      <c r="O22" s="28"/>
      <c r="P22" s="27">
        <v>6</v>
      </c>
      <c r="Q22" s="27">
        <v>1</v>
      </c>
      <c r="R22" s="28"/>
    </row>
    <row r="23" spans="1:18" s="20" customFormat="1" ht="15">
      <c r="A23" s="13">
        <v>12</v>
      </c>
      <c r="B23" s="14">
        <v>53</v>
      </c>
      <c r="C23" s="15" t="s">
        <v>44</v>
      </c>
      <c r="D23" s="16" t="s">
        <v>45</v>
      </c>
      <c r="E23" s="17" t="s">
        <v>22</v>
      </c>
      <c r="F23" s="17">
        <v>18450</v>
      </c>
      <c r="G23" s="15" t="s">
        <v>46</v>
      </c>
      <c r="H23" s="15" t="s">
        <v>225</v>
      </c>
      <c r="I23" s="18">
        <v>0.100104166666667</v>
      </c>
      <c r="J23" s="101">
        <f t="shared" si="0"/>
        <v>0.000752314814815136</v>
      </c>
      <c r="K23" s="19"/>
      <c r="L23" s="33"/>
      <c r="M23" s="28"/>
      <c r="N23" s="28"/>
      <c r="O23" s="28"/>
      <c r="P23" s="27">
        <v>5</v>
      </c>
      <c r="Q23" s="27"/>
      <c r="R23" s="28"/>
    </row>
    <row r="24" spans="1:18" s="20" customFormat="1" ht="15">
      <c r="A24" s="13">
        <v>13</v>
      </c>
      <c r="B24" s="14">
        <v>32</v>
      </c>
      <c r="C24" s="15" t="s">
        <v>171</v>
      </c>
      <c r="D24" s="16" t="s">
        <v>172</v>
      </c>
      <c r="E24" s="17" t="s">
        <v>84</v>
      </c>
      <c r="F24" s="17">
        <v>6587</v>
      </c>
      <c r="G24" s="15" t="s">
        <v>46</v>
      </c>
      <c r="H24" s="15" t="s">
        <v>224</v>
      </c>
      <c r="I24" s="18">
        <v>0.100104166666667</v>
      </c>
      <c r="J24" s="101">
        <f t="shared" si="0"/>
        <v>0.000752314814815136</v>
      </c>
      <c r="K24" s="19"/>
      <c r="L24" s="33"/>
      <c r="M24" s="28"/>
      <c r="N24" s="28"/>
      <c r="O24" s="28"/>
      <c r="P24" s="27">
        <v>4</v>
      </c>
      <c r="Q24" s="27"/>
      <c r="R24" s="28"/>
    </row>
    <row r="25" spans="1:18" s="20" customFormat="1" ht="15">
      <c r="A25" s="13">
        <v>14</v>
      </c>
      <c r="B25" s="14">
        <v>121</v>
      </c>
      <c r="C25" s="15" t="s">
        <v>129</v>
      </c>
      <c r="D25" s="16" t="s">
        <v>130</v>
      </c>
      <c r="E25" s="17" t="s">
        <v>118</v>
      </c>
      <c r="F25" s="17">
        <v>17265</v>
      </c>
      <c r="G25" s="15" t="s">
        <v>46</v>
      </c>
      <c r="H25" s="15" t="s">
        <v>221</v>
      </c>
      <c r="I25" s="18">
        <v>0.100104166666667</v>
      </c>
      <c r="J25" s="101">
        <f t="shared" si="0"/>
        <v>0.000752314814815136</v>
      </c>
      <c r="K25" s="19"/>
      <c r="L25" s="33"/>
      <c r="M25" s="28"/>
      <c r="N25" s="28"/>
      <c r="O25" s="28"/>
      <c r="P25" s="27">
        <v>3</v>
      </c>
      <c r="Q25" s="27"/>
      <c r="R25" s="28"/>
    </row>
    <row r="26" spans="1:18" s="20" customFormat="1" ht="15">
      <c r="A26" s="13">
        <v>15</v>
      </c>
      <c r="B26" s="14">
        <v>21</v>
      </c>
      <c r="C26" s="15" t="s">
        <v>211</v>
      </c>
      <c r="D26" s="16" t="s">
        <v>212</v>
      </c>
      <c r="E26" s="17" t="s">
        <v>213</v>
      </c>
      <c r="F26" s="17">
        <v>114</v>
      </c>
      <c r="G26" s="15" t="s">
        <v>28</v>
      </c>
      <c r="H26" s="15" t="s">
        <v>226</v>
      </c>
      <c r="I26" s="18">
        <v>0.100104166666667</v>
      </c>
      <c r="J26" s="101">
        <f t="shared" si="0"/>
        <v>0.000752314814815136</v>
      </c>
      <c r="K26" s="19"/>
      <c r="L26" s="33"/>
      <c r="M26" s="28"/>
      <c r="N26" s="28"/>
      <c r="O26" s="28"/>
      <c r="P26" s="27">
        <v>2</v>
      </c>
      <c r="Q26" s="27"/>
      <c r="R26" s="28"/>
    </row>
    <row r="27" spans="1:18" s="20" customFormat="1" ht="15">
      <c r="A27" s="13">
        <v>16</v>
      </c>
      <c r="B27" s="14">
        <v>28</v>
      </c>
      <c r="C27" s="15" t="s">
        <v>76</v>
      </c>
      <c r="D27" s="16" t="s">
        <v>69</v>
      </c>
      <c r="E27" s="17" t="s">
        <v>54</v>
      </c>
      <c r="F27" s="17" t="s">
        <v>61</v>
      </c>
      <c r="G27" s="15" t="s">
        <v>46</v>
      </c>
      <c r="H27" s="15" t="s">
        <v>226</v>
      </c>
      <c r="I27" s="18">
        <v>0.100104166666667</v>
      </c>
      <c r="J27" s="101">
        <f t="shared" si="0"/>
        <v>0.000752314814815136</v>
      </c>
      <c r="K27" s="19"/>
      <c r="L27" s="33"/>
      <c r="M27" s="28"/>
      <c r="N27" s="28"/>
      <c r="O27" s="28"/>
      <c r="P27" s="27">
        <v>1</v>
      </c>
      <c r="Q27" s="27"/>
      <c r="R27" s="28"/>
    </row>
    <row r="28" spans="1:18" s="20" customFormat="1" ht="15">
      <c r="A28" s="13">
        <v>17</v>
      </c>
      <c r="B28" s="14">
        <v>22</v>
      </c>
      <c r="C28" s="15" t="s">
        <v>55</v>
      </c>
      <c r="D28" s="16" t="s">
        <v>63</v>
      </c>
      <c r="E28" s="17" t="s">
        <v>54</v>
      </c>
      <c r="F28" s="17" t="s">
        <v>56</v>
      </c>
      <c r="G28" s="15" t="s">
        <v>46</v>
      </c>
      <c r="H28" s="15" t="s">
        <v>226</v>
      </c>
      <c r="I28" s="18">
        <v>0.100104166666667</v>
      </c>
      <c r="J28" s="101">
        <f t="shared" si="0"/>
        <v>0.000752314814815136</v>
      </c>
      <c r="K28" s="19"/>
      <c r="M28" s="28"/>
      <c r="N28" s="28"/>
      <c r="O28" s="28"/>
      <c r="P28" s="28"/>
      <c r="Q28" s="28"/>
      <c r="R28" s="28"/>
    </row>
    <row r="29" spans="1:18" s="20" customFormat="1" ht="15">
      <c r="A29" s="13">
        <v>18</v>
      </c>
      <c r="B29" s="14">
        <v>154</v>
      </c>
      <c r="C29" s="15" t="s">
        <v>121</v>
      </c>
      <c r="D29" s="16" t="s">
        <v>143</v>
      </c>
      <c r="E29" s="17" t="s">
        <v>36</v>
      </c>
      <c r="F29" s="17">
        <v>17959</v>
      </c>
      <c r="G29" s="15" t="s">
        <v>46</v>
      </c>
      <c r="H29" s="15" t="s">
        <v>222</v>
      </c>
      <c r="I29" s="18">
        <v>0.100104166666667</v>
      </c>
      <c r="J29" s="101">
        <f t="shared" si="0"/>
        <v>0.000752314814815136</v>
      </c>
      <c r="K29" s="19"/>
      <c r="L29" s="33"/>
      <c r="M29" s="36"/>
      <c r="N29" s="28"/>
      <c r="O29" s="28"/>
      <c r="P29" s="28"/>
      <c r="Q29" s="28"/>
      <c r="R29" s="28"/>
    </row>
    <row r="30" spans="1:13" s="20" customFormat="1" ht="15">
      <c r="A30" s="13">
        <v>19</v>
      </c>
      <c r="B30" s="14">
        <v>156</v>
      </c>
      <c r="C30" s="15" t="s">
        <v>147</v>
      </c>
      <c r="D30" s="16" t="s">
        <v>148</v>
      </c>
      <c r="E30" s="17" t="s">
        <v>36</v>
      </c>
      <c r="F30" s="17">
        <v>18304</v>
      </c>
      <c r="G30" s="15" t="s">
        <v>28</v>
      </c>
      <c r="H30" s="15" t="s">
        <v>222</v>
      </c>
      <c r="I30" s="18">
        <v>0.100104166666667</v>
      </c>
      <c r="J30" s="101">
        <f t="shared" si="0"/>
        <v>0.000752314814815136</v>
      </c>
      <c r="K30" s="19"/>
      <c r="L30" s="33"/>
      <c r="M30" s="33"/>
    </row>
    <row r="31" spans="1:13" s="20" customFormat="1" ht="15">
      <c r="A31" s="13">
        <v>20</v>
      </c>
      <c r="B31" s="14">
        <v>1</v>
      </c>
      <c r="C31" s="15" t="s">
        <v>94</v>
      </c>
      <c r="D31" s="16" t="s">
        <v>155</v>
      </c>
      <c r="E31" s="17" t="s">
        <v>91</v>
      </c>
      <c r="F31" s="17">
        <v>18615</v>
      </c>
      <c r="G31" s="15" t="s">
        <v>46</v>
      </c>
      <c r="H31" s="15" t="s">
        <v>228</v>
      </c>
      <c r="I31" s="18">
        <v>0.100104166666667</v>
      </c>
      <c r="J31" s="101">
        <f t="shared" si="0"/>
        <v>0.000752314814815136</v>
      </c>
      <c r="K31" s="19"/>
      <c r="L31" s="33"/>
      <c r="M31" s="33"/>
    </row>
    <row r="32" spans="1:13" s="20" customFormat="1" ht="15">
      <c r="A32" s="13">
        <v>21</v>
      </c>
      <c r="B32" s="14">
        <v>54</v>
      </c>
      <c r="C32" s="15" t="s">
        <v>101</v>
      </c>
      <c r="D32" s="16" t="s">
        <v>102</v>
      </c>
      <c r="E32" s="17" t="s">
        <v>22</v>
      </c>
      <c r="F32" s="17">
        <v>13320</v>
      </c>
      <c r="G32" s="15" t="s">
        <v>28</v>
      </c>
      <c r="H32" s="15" t="s">
        <v>225</v>
      </c>
      <c r="I32" s="18">
        <v>0.100104166666667</v>
      </c>
      <c r="J32" s="101">
        <f t="shared" si="0"/>
        <v>0.000752314814815136</v>
      </c>
      <c r="K32" s="19"/>
      <c r="M32" s="33"/>
    </row>
    <row r="33" spans="1:13" s="20" customFormat="1" ht="15">
      <c r="A33" s="13">
        <v>22</v>
      </c>
      <c r="B33" s="14">
        <v>61</v>
      </c>
      <c r="C33" s="15" t="s">
        <v>207</v>
      </c>
      <c r="D33" s="16" t="s">
        <v>208</v>
      </c>
      <c r="E33" s="17" t="s">
        <v>209</v>
      </c>
      <c r="F33" s="99">
        <v>17476</v>
      </c>
      <c r="G33" s="15" t="s">
        <v>28</v>
      </c>
      <c r="H33" s="15" t="s">
        <v>230</v>
      </c>
      <c r="I33" s="18">
        <v>0.100104166666667</v>
      </c>
      <c r="J33" s="101">
        <f t="shared" si="0"/>
        <v>0.000752314814815136</v>
      </c>
      <c r="K33" s="19"/>
      <c r="L33" s="33"/>
      <c r="M33" s="33"/>
    </row>
    <row r="34" spans="1:13" s="20" customFormat="1" ht="15">
      <c r="A34" s="13">
        <v>23</v>
      </c>
      <c r="B34" s="14">
        <v>10</v>
      </c>
      <c r="C34" s="15" t="s">
        <v>197</v>
      </c>
      <c r="D34" s="16" t="s">
        <v>198</v>
      </c>
      <c r="E34" s="17" t="s">
        <v>199</v>
      </c>
      <c r="F34" s="99">
        <v>18735</v>
      </c>
      <c r="G34" s="15" t="s">
        <v>28</v>
      </c>
      <c r="H34" s="15" t="s">
        <v>228</v>
      </c>
      <c r="I34" s="18">
        <v>0.100104166666667</v>
      </c>
      <c r="J34" s="101">
        <f t="shared" si="0"/>
        <v>0.000752314814815136</v>
      </c>
      <c r="K34" s="19"/>
      <c r="L34" s="33"/>
      <c r="M34" s="33"/>
    </row>
    <row r="35" spans="1:13" s="20" customFormat="1" ht="15">
      <c r="A35" s="13">
        <v>24</v>
      </c>
      <c r="B35" s="14">
        <v>73</v>
      </c>
      <c r="C35" s="15" t="s">
        <v>151</v>
      </c>
      <c r="D35" s="16" t="s">
        <v>152</v>
      </c>
      <c r="E35" s="17" t="s">
        <v>146</v>
      </c>
      <c r="F35" s="17">
        <v>18379</v>
      </c>
      <c r="G35" s="15" t="s">
        <v>28</v>
      </c>
      <c r="H35" s="15" t="s">
        <v>223</v>
      </c>
      <c r="I35" s="18">
        <v>0.100104166666667</v>
      </c>
      <c r="J35" s="101">
        <f t="shared" si="0"/>
        <v>0.000752314814815136</v>
      </c>
      <c r="K35" s="19"/>
      <c r="L35" s="33"/>
      <c r="M35" s="33"/>
    </row>
    <row r="36" spans="1:13" s="20" customFormat="1" ht="15">
      <c r="A36" s="13">
        <v>25</v>
      </c>
      <c r="B36" s="14">
        <v>111</v>
      </c>
      <c r="C36" s="15" t="s">
        <v>166</v>
      </c>
      <c r="D36" s="16" t="s">
        <v>167</v>
      </c>
      <c r="E36" s="17" t="s">
        <v>168</v>
      </c>
      <c r="F36" s="17">
        <v>5352</v>
      </c>
      <c r="G36" s="15" t="s">
        <v>46</v>
      </c>
      <c r="H36" s="15" t="s">
        <v>230</v>
      </c>
      <c r="I36" s="18">
        <v>0.100104166666667</v>
      </c>
      <c r="J36" s="101">
        <f t="shared" si="0"/>
        <v>0.000752314814815136</v>
      </c>
      <c r="K36" s="19"/>
      <c r="L36" s="33"/>
      <c r="M36" s="33"/>
    </row>
    <row r="37" spans="1:13" s="20" customFormat="1" ht="15">
      <c r="A37" s="13">
        <v>26</v>
      </c>
      <c r="B37" s="14">
        <v>29</v>
      </c>
      <c r="C37" s="15" t="s">
        <v>77</v>
      </c>
      <c r="D37" s="16" t="s">
        <v>70</v>
      </c>
      <c r="E37" s="17" t="s">
        <v>54</v>
      </c>
      <c r="F37" s="17" t="s">
        <v>62</v>
      </c>
      <c r="G37" s="15" t="s">
        <v>46</v>
      </c>
      <c r="H37" s="15" t="s">
        <v>226</v>
      </c>
      <c r="I37" s="18">
        <v>0.10107638888888888</v>
      </c>
      <c r="J37" s="101">
        <f t="shared" si="0"/>
        <v>0.0017245370370370244</v>
      </c>
      <c r="K37" s="19"/>
      <c r="L37" s="33"/>
      <c r="M37" s="33"/>
    </row>
    <row r="38" spans="1:13" s="20" customFormat="1" ht="15">
      <c r="A38" s="13">
        <v>27</v>
      </c>
      <c r="B38" s="14">
        <v>92</v>
      </c>
      <c r="C38" s="15" t="s">
        <v>183</v>
      </c>
      <c r="D38" s="16" t="s">
        <v>184</v>
      </c>
      <c r="E38" s="17" t="s">
        <v>83</v>
      </c>
      <c r="F38" s="17">
        <v>9910</v>
      </c>
      <c r="G38" s="15" t="s">
        <v>46</v>
      </c>
      <c r="H38" s="15" t="s">
        <v>229</v>
      </c>
      <c r="I38" s="18">
        <v>0.10107638888888888</v>
      </c>
      <c r="J38" s="101">
        <f t="shared" si="0"/>
        <v>0.0017245370370370244</v>
      </c>
      <c r="K38" s="19"/>
      <c r="M38" s="33"/>
    </row>
    <row r="39" spans="1:13" s="20" customFormat="1" ht="15">
      <c r="A39" s="13">
        <v>28</v>
      </c>
      <c r="B39" s="14">
        <v>171</v>
      </c>
      <c r="C39" s="15" t="s">
        <v>34</v>
      </c>
      <c r="D39" s="16" t="s">
        <v>35</v>
      </c>
      <c r="E39" s="17" t="s">
        <v>25</v>
      </c>
      <c r="F39" s="17">
        <v>11976</v>
      </c>
      <c r="G39" s="15" t="s">
        <v>46</v>
      </c>
      <c r="H39" s="15" t="s">
        <v>223</v>
      </c>
      <c r="I39" s="18">
        <v>0.10107638888888888</v>
      </c>
      <c r="J39" s="101">
        <f t="shared" si="0"/>
        <v>0.0017245370370370244</v>
      </c>
      <c r="K39" s="19"/>
      <c r="L39" s="33"/>
      <c r="M39" s="33"/>
    </row>
    <row r="40" spans="1:13" s="20" customFormat="1" ht="15">
      <c r="A40" s="13">
        <v>29</v>
      </c>
      <c r="B40" s="14">
        <v>124</v>
      </c>
      <c r="C40" s="15" t="s">
        <v>116</v>
      </c>
      <c r="D40" s="16" t="s">
        <v>117</v>
      </c>
      <c r="E40" s="17" t="s">
        <v>118</v>
      </c>
      <c r="F40" s="17">
        <v>15508</v>
      </c>
      <c r="G40" s="15" t="s">
        <v>28</v>
      </c>
      <c r="H40" s="15" t="s">
        <v>221</v>
      </c>
      <c r="I40" s="18">
        <v>0.10114583333333334</v>
      </c>
      <c r="J40" s="101">
        <f t="shared" si="0"/>
        <v>0.0017939814814814797</v>
      </c>
      <c r="K40" s="19"/>
      <c r="L40" s="33"/>
      <c r="M40" s="33"/>
    </row>
    <row r="41" spans="1:13" s="20" customFormat="1" ht="15">
      <c r="A41" s="13">
        <v>30</v>
      </c>
      <c r="B41" s="14">
        <v>81</v>
      </c>
      <c r="C41" s="15" t="s">
        <v>94</v>
      </c>
      <c r="D41" s="16" t="s">
        <v>95</v>
      </c>
      <c r="E41" s="17" t="s">
        <v>96</v>
      </c>
      <c r="F41" s="17">
        <v>12950</v>
      </c>
      <c r="G41" s="15" t="s">
        <v>46</v>
      </c>
      <c r="H41" s="15" t="s">
        <v>230</v>
      </c>
      <c r="I41" s="18">
        <v>0.1013425925925926</v>
      </c>
      <c r="J41" s="101">
        <f t="shared" si="0"/>
        <v>0.0019907407407407374</v>
      </c>
      <c r="K41" s="19"/>
      <c r="L41" s="33"/>
      <c r="M41" s="33"/>
    </row>
    <row r="42" spans="1:13" s="20" customFormat="1" ht="15">
      <c r="A42" s="13">
        <v>31</v>
      </c>
      <c r="B42" s="14">
        <v>71</v>
      </c>
      <c r="C42" s="15" t="s">
        <v>156</v>
      </c>
      <c r="D42" s="16" t="s">
        <v>157</v>
      </c>
      <c r="E42" s="17" t="s">
        <v>146</v>
      </c>
      <c r="F42" s="17">
        <v>19040</v>
      </c>
      <c r="G42" s="15" t="s">
        <v>46</v>
      </c>
      <c r="H42" s="15" t="s">
        <v>223</v>
      </c>
      <c r="I42" s="18">
        <v>0.1013888888888889</v>
      </c>
      <c r="J42" s="101">
        <f t="shared" si="0"/>
        <v>0.0020370370370370455</v>
      </c>
      <c r="K42" s="19"/>
      <c r="L42" s="33"/>
      <c r="M42" s="33"/>
    </row>
    <row r="43" spans="1:13" s="20" customFormat="1" ht="15">
      <c r="A43" s="13">
        <v>32</v>
      </c>
      <c r="B43" s="14">
        <v>24</v>
      </c>
      <c r="C43" s="15" t="s">
        <v>72</v>
      </c>
      <c r="D43" s="16" t="s">
        <v>65</v>
      </c>
      <c r="E43" s="17" t="s">
        <v>54</v>
      </c>
      <c r="F43" s="17" t="s">
        <v>58</v>
      </c>
      <c r="G43" s="15" t="s">
        <v>46</v>
      </c>
      <c r="H43" s="15" t="s">
        <v>226</v>
      </c>
      <c r="I43" s="18">
        <v>0.10143518518518518</v>
      </c>
      <c r="J43" s="101">
        <f t="shared" si="0"/>
        <v>0.002083333333333326</v>
      </c>
      <c r="K43" s="19"/>
      <c r="M43" s="33"/>
    </row>
    <row r="44" spans="1:13" s="20" customFormat="1" ht="15">
      <c r="A44" s="13">
        <v>33</v>
      </c>
      <c r="B44" s="14">
        <v>72</v>
      </c>
      <c r="C44" s="15" t="s">
        <v>144</v>
      </c>
      <c r="D44" s="16" t="s">
        <v>145</v>
      </c>
      <c r="E44" s="17" t="s">
        <v>146</v>
      </c>
      <c r="F44" s="17">
        <v>18044</v>
      </c>
      <c r="G44" s="15" t="s">
        <v>46</v>
      </c>
      <c r="H44" s="15" t="s">
        <v>223</v>
      </c>
      <c r="I44" s="18">
        <v>0.10201388888888889</v>
      </c>
      <c r="J44" s="101">
        <f aca="true" t="shared" si="1" ref="J44:J75">I44-$I$12</f>
        <v>0.002662037037037032</v>
      </c>
      <c r="K44" s="19"/>
      <c r="L44" s="33"/>
      <c r="M44" s="33"/>
    </row>
    <row r="45" spans="1:13" s="20" customFormat="1" ht="15">
      <c r="A45" s="13">
        <v>34</v>
      </c>
      <c r="B45" s="14">
        <v>132</v>
      </c>
      <c r="C45" s="15" t="s">
        <v>176</v>
      </c>
      <c r="D45" s="16" t="s">
        <v>177</v>
      </c>
      <c r="E45" s="17" t="s">
        <v>141</v>
      </c>
      <c r="F45" s="17">
        <v>8279</v>
      </c>
      <c r="G45" s="15" t="s">
        <v>46</v>
      </c>
      <c r="H45" s="15" t="s">
        <v>221</v>
      </c>
      <c r="I45" s="18">
        <v>0.10201388888888889</v>
      </c>
      <c r="J45" s="101">
        <f t="shared" si="1"/>
        <v>0.002662037037037032</v>
      </c>
      <c r="K45" s="19"/>
      <c r="L45" s="33"/>
      <c r="M45" s="33"/>
    </row>
    <row r="46" spans="1:13" s="20" customFormat="1" ht="15">
      <c r="A46" s="13">
        <v>35</v>
      </c>
      <c r="B46" s="14">
        <v>153</v>
      </c>
      <c r="C46" s="15" t="s">
        <v>99</v>
      </c>
      <c r="D46" s="16" t="s">
        <v>100</v>
      </c>
      <c r="E46" s="17" t="s">
        <v>36</v>
      </c>
      <c r="F46" s="17">
        <v>13192</v>
      </c>
      <c r="G46" s="15" t="s">
        <v>46</v>
      </c>
      <c r="H46" s="15" t="s">
        <v>222</v>
      </c>
      <c r="I46" s="18">
        <v>0.10201388888888889</v>
      </c>
      <c r="J46" s="101">
        <f t="shared" si="1"/>
        <v>0.002662037037037032</v>
      </c>
      <c r="K46" s="19"/>
      <c r="L46" s="33"/>
      <c r="M46" s="33"/>
    </row>
    <row r="47" spans="1:13" s="20" customFormat="1" ht="15">
      <c r="A47" s="13">
        <v>36</v>
      </c>
      <c r="B47" s="14">
        <v>94</v>
      </c>
      <c r="C47" s="15" t="s">
        <v>149</v>
      </c>
      <c r="D47" s="16" t="s">
        <v>150</v>
      </c>
      <c r="E47" s="17" t="s">
        <v>83</v>
      </c>
      <c r="F47" s="17">
        <v>18360</v>
      </c>
      <c r="G47" s="15" t="s">
        <v>46</v>
      </c>
      <c r="H47" s="15" t="s">
        <v>229</v>
      </c>
      <c r="I47" s="18">
        <v>0.10224537037037036</v>
      </c>
      <c r="J47" s="101">
        <f t="shared" si="1"/>
        <v>0.0028935185185185036</v>
      </c>
      <c r="K47" s="19"/>
      <c r="L47" s="33"/>
      <c r="M47" s="33"/>
    </row>
    <row r="48" spans="1:13" s="20" customFormat="1" ht="15">
      <c r="A48" s="13">
        <v>37</v>
      </c>
      <c r="B48" s="14">
        <v>157</v>
      </c>
      <c r="C48" s="15" t="s">
        <v>105</v>
      </c>
      <c r="D48" s="16" t="s">
        <v>106</v>
      </c>
      <c r="E48" s="17" t="s">
        <v>36</v>
      </c>
      <c r="F48" s="17">
        <v>13538</v>
      </c>
      <c r="G48" s="15" t="s">
        <v>28</v>
      </c>
      <c r="H48" s="15" t="s">
        <v>222</v>
      </c>
      <c r="I48" s="18">
        <v>0.10261574074074074</v>
      </c>
      <c r="J48" s="101">
        <f t="shared" si="1"/>
        <v>0.0032638888888888856</v>
      </c>
      <c r="K48" s="19"/>
      <c r="L48" s="33"/>
      <c r="M48" s="33"/>
    </row>
    <row r="49" spans="1:13" s="20" customFormat="1" ht="15">
      <c r="A49" s="13">
        <v>38</v>
      </c>
      <c r="B49" s="14">
        <v>13</v>
      </c>
      <c r="C49" s="15" t="s">
        <v>49</v>
      </c>
      <c r="D49" s="16" t="s">
        <v>78</v>
      </c>
      <c r="E49" s="17" t="s">
        <v>39</v>
      </c>
      <c r="F49" s="17">
        <v>93752</v>
      </c>
      <c r="G49" s="15" t="s">
        <v>46</v>
      </c>
      <c r="H49" s="15" t="s">
        <v>227</v>
      </c>
      <c r="I49" s="18">
        <v>0.10261574074074074</v>
      </c>
      <c r="J49" s="101">
        <f t="shared" si="1"/>
        <v>0.0032638888888888856</v>
      </c>
      <c r="K49" s="19"/>
      <c r="M49" s="33"/>
    </row>
    <row r="50" spans="1:13" s="20" customFormat="1" ht="15">
      <c r="A50" s="13">
        <v>39</v>
      </c>
      <c r="B50" s="14">
        <v>16</v>
      </c>
      <c r="C50" s="15" t="s">
        <v>196</v>
      </c>
      <c r="D50" s="16" t="s">
        <v>195</v>
      </c>
      <c r="E50" s="17" t="s">
        <v>39</v>
      </c>
      <c r="F50" s="17">
        <v>150784</v>
      </c>
      <c r="G50" s="15" t="s">
        <v>28</v>
      </c>
      <c r="H50" s="15" t="s">
        <v>227</v>
      </c>
      <c r="I50" s="18">
        <v>0.1033912037037037</v>
      </c>
      <c r="J50" s="101">
        <f t="shared" si="1"/>
        <v>0.004039351851851836</v>
      </c>
      <c r="K50" s="19"/>
      <c r="L50" s="33"/>
      <c r="M50" s="33"/>
    </row>
    <row r="51" spans="1:13" s="20" customFormat="1" ht="15">
      <c r="A51" s="13">
        <v>40</v>
      </c>
      <c r="B51" s="14">
        <v>74</v>
      </c>
      <c r="C51" s="15" t="s">
        <v>162</v>
      </c>
      <c r="D51" s="16" t="s">
        <v>163</v>
      </c>
      <c r="E51" s="17" t="s">
        <v>146</v>
      </c>
      <c r="F51" s="17">
        <v>3706</v>
      </c>
      <c r="G51" s="15" t="s">
        <v>28</v>
      </c>
      <c r="H51" s="15" t="s">
        <v>223</v>
      </c>
      <c r="I51" s="18">
        <v>0.1033912037037037</v>
      </c>
      <c r="J51" s="101">
        <f t="shared" si="1"/>
        <v>0.004039351851851836</v>
      </c>
      <c r="K51" s="19"/>
      <c r="L51" s="33"/>
      <c r="M51" s="33"/>
    </row>
    <row r="52" spans="1:13" s="20" customFormat="1" ht="15">
      <c r="A52" s="13">
        <v>41</v>
      </c>
      <c r="B52" s="14">
        <v>122</v>
      </c>
      <c r="C52" s="15" t="s">
        <v>158</v>
      </c>
      <c r="D52" s="16" t="s">
        <v>159</v>
      </c>
      <c r="E52" s="17" t="s">
        <v>118</v>
      </c>
      <c r="F52" s="17">
        <v>19052</v>
      </c>
      <c r="G52" s="15" t="s">
        <v>46</v>
      </c>
      <c r="H52" s="15" t="s">
        <v>221</v>
      </c>
      <c r="I52" s="18">
        <v>0.1033912037037037</v>
      </c>
      <c r="J52" s="101">
        <f t="shared" si="1"/>
        <v>0.004039351851851836</v>
      </c>
      <c r="K52" s="19"/>
      <c r="M52" s="33"/>
    </row>
    <row r="53" spans="1:13" s="20" customFormat="1" ht="15">
      <c r="A53" s="13">
        <v>42</v>
      </c>
      <c r="B53" s="14">
        <v>27</v>
      </c>
      <c r="C53" s="15" t="s">
        <v>75</v>
      </c>
      <c r="D53" s="16" t="s">
        <v>68</v>
      </c>
      <c r="E53" s="17" t="s">
        <v>54</v>
      </c>
      <c r="F53" s="17" t="s">
        <v>59</v>
      </c>
      <c r="G53" s="15" t="s">
        <v>46</v>
      </c>
      <c r="H53" s="15" t="s">
        <v>226</v>
      </c>
      <c r="I53" s="18">
        <v>0.1037037037037037</v>
      </c>
      <c r="J53" s="101">
        <f t="shared" si="1"/>
        <v>0.004351851851851843</v>
      </c>
      <c r="K53" s="19"/>
      <c r="L53" s="33"/>
      <c r="M53" s="33"/>
    </row>
    <row r="54" spans="1:13" s="20" customFormat="1" ht="15">
      <c r="A54" s="13">
        <v>43</v>
      </c>
      <c r="B54" s="14">
        <v>46</v>
      </c>
      <c r="C54" s="15" t="s">
        <v>85</v>
      </c>
      <c r="D54" s="16" t="s">
        <v>86</v>
      </c>
      <c r="E54" s="17" t="s">
        <v>26</v>
      </c>
      <c r="F54" s="17">
        <v>12006</v>
      </c>
      <c r="G54" s="15" t="s">
        <v>46</v>
      </c>
      <c r="H54" s="15" t="s">
        <v>224</v>
      </c>
      <c r="I54" s="18">
        <v>0.1046875</v>
      </c>
      <c r="J54" s="101">
        <f t="shared" si="1"/>
        <v>0.005335648148148145</v>
      </c>
      <c r="K54" s="19"/>
      <c r="L54" s="33"/>
      <c r="M54" s="33"/>
    </row>
    <row r="55" spans="1:13" s="20" customFormat="1" ht="15">
      <c r="A55" s="13">
        <v>44</v>
      </c>
      <c r="B55" s="14">
        <v>11</v>
      </c>
      <c r="C55" s="15" t="s">
        <v>42</v>
      </c>
      <c r="D55" s="16" t="s">
        <v>43</v>
      </c>
      <c r="E55" s="17" t="s">
        <v>39</v>
      </c>
      <c r="F55" s="17">
        <v>62012</v>
      </c>
      <c r="G55" s="15" t="s">
        <v>46</v>
      </c>
      <c r="H55" s="15" t="s">
        <v>227</v>
      </c>
      <c r="I55" s="18">
        <v>0.1046875</v>
      </c>
      <c r="J55" s="101">
        <f t="shared" si="1"/>
        <v>0.005335648148148145</v>
      </c>
      <c r="K55" s="19"/>
      <c r="L55" s="33"/>
      <c r="M55" s="33"/>
    </row>
    <row r="56" spans="1:13" s="20" customFormat="1" ht="15">
      <c r="A56" s="13">
        <v>46</v>
      </c>
      <c r="B56" s="14">
        <v>25</v>
      </c>
      <c r="C56" s="15" t="s">
        <v>73</v>
      </c>
      <c r="D56" s="16" t="s">
        <v>66</v>
      </c>
      <c r="E56" s="17" t="s">
        <v>54</v>
      </c>
      <c r="F56" s="17" t="s">
        <v>59</v>
      </c>
      <c r="G56" s="15" t="s">
        <v>46</v>
      </c>
      <c r="H56" s="15" t="s">
        <v>226</v>
      </c>
      <c r="I56" s="18">
        <v>0.1046875</v>
      </c>
      <c r="J56" s="101">
        <f t="shared" si="1"/>
        <v>0.005335648148148145</v>
      </c>
      <c r="K56" s="19"/>
      <c r="L56" s="33"/>
      <c r="M56" s="33"/>
    </row>
    <row r="57" spans="1:13" s="20" customFormat="1" ht="15">
      <c r="A57" s="13">
        <v>47</v>
      </c>
      <c r="B57" s="14">
        <v>133</v>
      </c>
      <c r="C57" s="15" t="s">
        <v>92</v>
      </c>
      <c r="D57" s="16" t="s">
        <v>93</v>
      </c>
      <c r="E57" s="17" t="s">
        <v>33</v>
      </c>
      <c r="F57" s="17">
        <v>12896</v>
      </c>
      <c r="G57" s="15" t="s">
        <v>28</v>
      </c>
      <c r="H57" s="15" t="s">
        <v>221</v>
      </c>
      <c r="I57" s="18">
        <v>0.1046875</v>
      </c>
      <c r="J57" s="101">
        <f t="shared" si="1"/>
        <v>0.005335648148148145</v>
      </c>
      <c r="K57" s="19"/>
      <c r="L57" s="33"/>
      <c r="M57" s="33"/>
    </row>
    <row r="58" spans="1:13" s="20" customFormat="1" ht="15">
      <c r="A58" s="13">
        <v>48</v>
      </c>
      <c r="B58" s="14">
        <v>26</v>
      </c>
      <c r="C58" s="15" t="s">
        <v>74</v>
      </c>
      <c r="D58" s="16" t="s">
        <v>67</v>
      </c>
      <c r="E58" s="17" t="s">
        <v>54</v>
      </c>
      <c r="F58" s="17" t="s">
        <v>60</v>
      </c>
      <c r="G58" s="15" t="s">
        <v>46</v>
      </c>
      <c r="H58" s="15" t="s">
        <v>226</v>
      </c>
      <c r="I58" s="18">
        <v>0.1046875</v>
      </c>
      <c r="J58" s="101">
        <f t="shared" si="1"/>
        <v>0.005335648148148145</v>
      </c>
      <c r="K58" s="19"/>
      <c r="L58" s="33"/>
      <c r="M58" s="33"/>
    </row>
    <row r="59" spans="1:13" s="20" customFormat="1" ht="15">
      <c r="A59" s="13">
        <v>49</v>
      </c>
      <c r="B59" s="14">
        <v>15</v>
      </c>
      <c r="C59" s="15" t="s">
        <v>79</v>
      </c>
      <c r="D59" s="16" t="s">
        <v>80</v>
      </c>
      <c r="E59" s="17" t="s">
        <v>39</v>
      </c>
      <c r="F59" s="17">
        <v>62374</v>
      </c>
      <c r="G59" s="15" t="s">
        <v>27</v>
      </c>
      <c r="H59" s="15" t="s">
        <v>227</v>
      </c>
      <c r="I59" s="18">
        <v>0.1046875</v>
      </c>
      <c r="J59" s="101">
        <f t="shared" si="1"/>
        <v>0.005335648148148145</v>
      </c>
      <c r="K59" s="19"/>
      <c r="L59" s="33"/>
      <c r="M59" s="33"/>
    </row>
    <row r="60" spans="1:13" s="20" customFormat="1" ht="15">
      <c r="A60" s="13">
        <v>50</v>
      </c>
      <c r="B60" s="14">
        <v>161</v>
      </c>
      <c r="C60" s="15" t="s">
        <v>180</v>
      </c>
      <c r="D60" s="16" t="s">
        <v>181</v>
      </c>
      <c r="E60" s="17" t="s">
        <v>182</v>
      </c>
      <c r="F60" s="17">
        <v>9611</v>
      </c>
      <c r="G60" s="15" t="s">
        <v>28</v>
      </c>
      <c r="H60" s="15" t="s">
        <v>230</v>
      </c>
      <c r="I60" s="18">
        <v>0.10479166666666667</v>
      </c>
      <c r="J60" s="101">
        <f t="shared" si="1"/>
        <v>0.005439814814814814</v>
      </c>
      <c r="K60" s="19"/>
      <c r="L60" s="33"/>
      <c r="M60" s="33"/>
    </row>
    <row r="61" spans="1:13" s="20" customFormat="1" ht="15">
      <c r="A61" s="13">
        <v>51</v>
      </c>
      <c r="B61" s="14">
        <v>44</v>
      </c>
      <c r="C61" s="15" t="s">
        <v>114</v>
      </c>
      <c r="D61" s="16" t="s">
        <v>115</v>
      </c>
      <c r="E61" s="17" t="s">
        <v>26</v>
      </c>
      <c r="F61" s="17">
        <v>15228</v>
      </c>
      <c r="G61" s="15" t="s">
        <v>28</v>
      </c>
      <c r="H61" s="15" t="s">
        <v>224</v>
      </c>
      <c r="I61" s="18">
        <v>0.10533564814814815</v>
      </c>
      <c r="J61" s="101">
        <f t="shared" si="1"/>
        <v>0.005983796296296293</v>
      </c>
      <c r="K61" s="19"/>
      <c r="L61" s="33"/>
      <c r="M61" s="33"/>
    </row>
    <row r="62" spans="1:13" s="20" customFormat="1" ht="15">
      <c r="A62" s="13">
        <v>52</v>
      </c>
      <c r="B62" s="14">
        <v>31</v>
      </c>
      <c r="C62" s="15" t="s">
        <v>122</v>
      </c>
      <c r="D62" s="16" t="s">
        <v>123</v>
      </c>
      <c r="E62" s="17" t="s">
        <v>84</v>
      </c>
      <c r="F62" s="17">
        <v>16602</v>
      </c>
      <c r="G62" s="15" t="s">
        <v>46</v>
      </c>
      <c r="H62" s="15" t="s">
        <v>224</v>
      </c>
      <c r="I62" s="18">
        <v>0.10648148148148147</v>
      </c>
      <c r="J62" s="101">
        <f t="shared" si="1"/>
        <v>0.007129629629629611</v>
      </c>
      <c r="K62" s="19"/>
      <c r="L62" s="33"/>
      <c r="M62" s="33"/>
    </row>
    <row r="63" spans="1:13" s="20" customFormat="1" ht="15">
      <c r="A63" s="13">
        <v>53</v>
      </c>
      <c r="B63" s="14">
        <v>45</v>
      </c>
      <c r="C63" s="15" t="s">
        <v>137</v>
      </c>
      <c r="D63" s="16" t="s">
        <v>138</v>
      </c>
      <c r="E63" s="17" t="s">
        <v>26</v>
      </c>
      <c r="F63" s="17">
        <v>17773</v>
      </c>
      <c r="G63" s="15" t="s">
        <v>46</v>
      </c>
      <c r="H63" s="15" t="s">
        <v>224</v>
      </c>
      <c r="I63" s="18">
        <v>0.10822916666666667</v>
      </c>
      <c r="J63" s="101">
        <f t="shared" si="1"/>
        <v>0.00887731481481481</v>
      </c>
      <c r="K63" s="19"/>
      <c r="L63" s="33"/>
      <c r="M63" s="33"/>
    </row>
    <row r="64" spans="1:13" s="20" customFormat="1" ht="15">
      <c r="A64" s="13">
        <v>54</v>
      </c>
      <c r="B64" s="14">
        <v>41</v>
      </c>
      <c r="C64" s="15" t="s">
        <v>135</v>
      </c>
      <c r="D64" s="16" t="s">
        <v>136</v>
      </c>
      <c r="E64" s="17" t="s">
        <v>26</v>
      </c>
      <c r="F64" s="17">
        <v>17641</v>
      </c>
      <c r="G64" s="15" t="s">
        <v>28</v>
      </c>
      <c r="H64" s="15" t="s">
        <v>224</v>
      </c>
      <c r="I64" s="18">
        <v>0.10822916666666667</v>
      </c>
      <c r="J64" s="101">
        <f t="shared" si="1"/>
        <v>0.00887731481481481</v>
      </c>
      <c r="K64" s="19"/>
      <c r="M64" s="33"/>
    </row>
    <row r="65" spans="1:13" s="20" customFormat="1" ht="15">
      <c r="A65" s="13">
        <v>55</v>
      </c>
      <c r="B65" s="14">
        <v>56</v>
      </c>
      <c r="C65" s="15" t="s">
        <v>201</v>
      </c>
      <c r="D65" s="16" t="s">
        <v>202</v>
      </c>
      <c r="E65" s="17" t="s">
        <v>22</v>
      </c>
      <c r="F65" s="99">
        <v>7217</v>
      </c>
      <c r="G65" s="15" t="s">
        <v>46</v>
      </c>
      <c r="H65" s="15" t="s">
        <v>225</v>
      </c>
      <c r="I65" s="18">
        <v>0.10822916666666667</v>
      </c>
      <c r="J65" s="101">
        <f t="shared" si="1"/>
        <v>0.00887731481481481</v>
      </c>
      <c r="K65" s="19"/>
      <c r="L65" s="33"/>
      <c r="M65" s="33"/>
    </row>
    <row r="66" spans="1:13" s="20" customFormat="1" ht="15">
      <c r="A66" s="13">
        <v>56</v>
      </c>
      <c r="B66" s="14">
        <v>9</v>
      </c>
      <c r="C66" s="15" t="s">
        <v>173</v>
      </c>
      <c r="D66" s="16" t="s">
        <v>174</v>
      </c>
      <c r="E66" s="17" t="s">
        <v>175</v>
      </c>
      <c r="F66" s="17">
        <v>7414</v>
      </c>
      <c r="G66" s="15" t="s">
        <v>28</v>
      </c>
      <c r="H66" s="15" t="s">
        <v>228</v>
      </c>
      <c r="I66" s="18">
        <v>0.10829861111111111</v>
      </c>
      <c r="J66" s="101">
        <f t="shared" si="1"/>
        <v>0.008946759259259252</v>
      </c>
      <c r="K66" s="19"/>
      <c r="L66" s="33"/>
      <c r="M66" s="33"/>
    </row>
    <row r="67" spans="1:13" s="20" customFormat="1" ht="15">
      <c r="A67" s="13">
        <v>57</v>
      </c>
      <c r="B67" s="14">
        <v>173</v>
      </c>
      <c r="C67" s="15" t="s">
        <v>110</v>
      </c>
      <c r="D67" s="16" t="s">
        <v>111</v>
      </c>
      <c r="E67" s="17" t="s">
        <v>25</v>
      </c>
      <c r="F67" s="17">
        <v>13882</v>
      </c>
      <c r="G67" s="15" t="s">
        <v>46</v>
      </c>
      <c r="H67" s="15" t="s">
        <v>223</v>
      </c>
      <c r="I67" s="18">
        <v>0.11341435185185185</v>
      </c>
      <c r="J67" s="101">
        <f t="shared" si="1"/>
        <v>0.014062499999999992</v>
      </c>
      <c r="K67" s="19"/>
      <c r="L67" s="33"/>
      <c r="M67" s="33"/>
    </row>
    <row r="68" spans="1:13" s="20" customFormat="1" ht="15">
      <c r="A68" s="13">
        <v>58</v>
      </c>
      <c r="B68" s="14">
        <v>12</v>
      </c>
      <c r="C68" s="15" t="s">
        <v>40</v>
      </c>
      <c r="D68" s="16" t="s">
        <v>41</v>
      </c>
      <c r="E68" s="17" t="s">
        <v>39</v>
      </c>
      <c r="F68" s="17">
        <v>61924</v>
      </c>
      <c r="G68" s="15" t="s">
        <v>28</v>
      </c>
      <c r="H68" s="15" t="s">
        <v>227</v>
      </c>
      <c r="I68" s="18">
        <v>0.11341435185185185</v>
      </c>
      <c r="J68" s="101">
        <f t="shared" si="1"/>
        <v>0.014062499999999992</v>
      </c>
      <c r="K68" s="19"/>
      <c r="L68" s="33"/>
      <c r="M68" s="33"/>
    </row>
    <row r="69" spans="1:13" s="20" customFormat="1" ht="15">
      <c r="A69" s="13">
        <v>59</v>
      </c>
      <c r="B69" s="14">
        <v>158</v>
      </c>
      <c r="C69" s="15" t="s">
        <v>37</v>
      </c>
      <c r="D69" s="16" t="s">
        <v>38</v>
      </c>
      <c r="E69" s="17" t="s">
        <v>36</v>
      </c>
      <c r="F69" s="17">
        <v>14769</v>
      </c>
      <c r="G69" s="15" t="s">
        <v>28</v>
      </c>
      <c r="H69" s="15" t="s">
        <v>222</v>
      </c>
      <c r="I69" s="18">
        <v>0.11726851851851851</v>
      </c>
      <c r="J69" s="101">
        <f t="shared" si="1"/>
        <v>0.01791666666666665</v>
      </c>
      <c r="K69" s="19"/>
      <c r="L69" s="33"/>
      <c r="M69" s="33"/>
    </row>
    <row r="70" spans="1:13" s="20" customFormat="1" ht="15">
      <c r="A70" s="13">
        <v>60</v>
      </c>
      <c r="B70" s="14">
        <v>2</v>
      </c>
      <c r="C70" s="15" t="s">
        <v>89</v>
      </c>
      <c r="D70" s="16" t="s">
        <v>90</v>
      </c>
      <c r="E70" s="17" t="s">
        <v>91</v>
      </c>
      <c r="F70" s="17">
        <v>12832</v>
      </c>
      <c r="G70" s="15" t="s">
        <v>46</v>
      </c>
      <c r="H70" s="15" t="s">
        <v>228</v>
      </c>
      <c r="I70" s="18">
        <v>0.11788194444444444</v>
      </c>
      <c r="J70" s="101">
        <f t="shared" si="1"/>
        <v>0.018530092592592584</v>
      </c>
      <c r="K70" s="19"/>
      <c r="L70" s="33"/>
      <c r="M70" s="33"/>
    </row>
    <row r="71" spans="1:13" s="20" customFormat="1" ht="15">
      <c r="A71" s="13">
        <v>61</v>
      </c>
      <c r="B71" s="14">
        <v>152</v>
      </c>
      <c r="C71" s="15" t="s">
        <v>97</v>
      </c>
      <c r="D71" s="16" t="s">
        <v>98</v>
      </c>
      <c r="E71" s="17" t="s">
        <v>36</v>
      </c>
      <c r="F71" s="17">
        <v>12966</v>
      </c>
      <c r="G71" s="15" t="s">
        <v>46</v>
      </c>
      <c r="H71" s="15" t="s">
        <v>222</v>
      </c>
      <c r="I71" s="18">
        <v>0.1190162037037037</v>
      </c>
      <c r="J71" s="101">
        <f t="shared" si="1"/>
        <v>0.019664351851851836</v>
      </c>
      <c r="K71" s="19"/>
      <c r="L71" s="33"/>
      <c r="M71" s="33"/>
    </row>
    <row r="72" spans="1:13" s="20" customFormat="1" ht="15">
      <c r="A72" s="13">
        <v>62</v>
      </c>
      <c r="B72" s="14">
        <v>91</v>
      </c>
      <c r="C72" s="15" t="s">
        <v>81</v>
      </c>
      <c r="D72" s="16" t="s">
        <v>82</v>
      </c>
      <c r="E72" s="17" t="s">
        <v>83</v>
      </c>
      <c r="F72" s="17">
        <v>10437</v>
      </c>
      <c r="G72" s="15" t="s">
        <v>46</v>
      </c>
      <c r="H72" s="15" t="s">
        <v>229</v>
      </c>
      <c r="I72" s="18">
        <v>0.1198263888888889</v>
      </c>
      <c r="J72" s="101">
        <f t="shared" si="1"/>
        <v>0.02047453703703704</v>
      </c>
      <c r="K72" s="19"/>
      <c r="M72" s="33"/>
    </row>
    <row r="73" spans="1:13" s="20" customFormat="1" ht="15">
      <c r="A73" s="13">
        <v>63</v>
      </c>
      <c r="B73" s="14">
        <v>58</v>
      </c>
      <c r="C73" s="15" t="s">
        <v>119</v>
      </c>
      <c r="D73" s="16" t="s">
        <v>153</v>
      </c>
      <c r="E73" s="17" t="s">
        <v>154</v>
      </c>
      <c r="F73" s="17">
        <v>18595</v>
      </c>
      <c r="G73" s="15" t="s">
        <v>28</v>
      </c>
      <c r="H73" s="15" t="s">
        <v>225</v>
      </c>
      <c r="I73" s="18">
        <v>0.1198263888888889</v>
      </c>
      <c r="J73" s="101">
        <f t="shared" si="1"/>
        <v>0.02047453703703704</v>
      </c>
      <c r="K73" s="19"/>
      <c r="L73" s="33"/>
      <c r="M73" s="33"/>
    </row>
    <row r="74" spans="1:13" s="20" customFormat="1" ht="15">
      <c r="A74" s="13">
        <v>64</v>
      </c>
      <c r="B74" s="14">
        <v>59</v>
      </c>
      <c r="C74" s="15" t="s">
        <v>107</v>
      </c>
      <c r="D74" s="16" t="s">
        <v>108</v>
      </c>
      <c r="E74" s="17" t="s">
        <v>109</v>
      </c>
      <c r="F74" s="17">
        <v>13591</v>
      </c>
      <c r="G74" s="15" t="s">
        <v>28</v>
      </c>
      <c r="H74" s="15" t="s">
        <v>225</v>
      </c>
      <c r="I74" s="18">
        <v>0.12015046296296296</v>
      </c>
      <c r="J74" s="101">
        <f t="shared" si="1"/>
        <v>0.0207986111111111</v>
      </c>
      <c r="K74" s="19"/>
      <c r="L74" s="33"/>
      <c r="M74" s="33"/>
    </row>
    <row r="75" spans="1:13" s="20" customFormat="1" ht="15">
      <c r="A75" s="13">
        <v>65</v>
      </c>
      <c r="B75" s="14">
        <v>93</v>
      </c>
      <c r="C75" s="15" t="s">
        <v>87</v>
      </c>
      <c r="D75" s="16" t="s">
        <v>88</v>
      </c>
      <c r="E75" s="17" t="s">
        <v>83</v>
      </c>
      <c r="F75" s="17">
        <v>12753</v>
      </c>
      <c r="G75" s="15" t="s">
        <v>28</v>
      </c>
      <c r="H75" s="15" t="s">
        <v>229</v>
      </c>
      <c r="I75" s="18">
        <v>0.1210648148148148</v>
      </c>
      <c r="J75" s="101">
        <f t="shared" si="1"/>
        <v>0.021712962962962948</v>
      </c>
      <c r="K75" s="19"/>
      <c r="L75" s="33"/>
      <c r="M75" s="33"/>
    </row>
    <row r="76" spans="1:13" s="20" customFormat="1" ht="15">
      <c r="A76" s="13"/>
      <c r="B76" s="14">
        <v>141</v>
      </c>
      <c r="C76" s="15" t="s">
        <v>142</v>
      </c>
      <c r="D76" s="16" t="s">
        <v>164</v>
      </c>
      <c r="E76" s="17" t="s">
        <v>165</v>
      </c>
      <c r="F76" s="17">
        <v>3818</v>
      </c>
      <c r="G76" s="15" t="s">
        <v>46</v>
      </c>
      <c r="H76" s="15" t="s">
        <v>229</v>
      </c>
      <c r="I76" s="18" t="s">
        <v>236</v>
      </c>
      <c r="J76" s="101"/>
      <c r="K76" s="19"/>
      <c r="L76" s="33"/>
      <c r="M76" s="33"/>
    </row>
    <row r="77" spans="1:13" s="20" customFormat="1" ht="15">
      <c r="A77" s="13"/>
      <c r="B77" s="14">
        <v>42</v>
      </c>
      <c r="C77" s="15" t="s">
        <v>119</v>
      </c>
      <c r="D77" s="16" t="s">
        <v>120</v>
      </c>
      <c r="E77" s="17" t="s">
        <v>26</v>
      </c>
      <c r="F77" s="17">
        <v>15511</v>
      </c>
      <c r="G77" s="15" t="s">
        <v>28</v>
      </c>
      <c r="H77" s="15" t="s">
        <v>224</v>
      </c>
      <c r="I77" s="18" t="s">
        <v>236</v>
      </c>
      <c r="J77" s="101"/>
      <c r="K77" s="19"/>
      <c r="L77" s="33"/>
      <c r="M77" s="33"/>
    </row>
    <row r="78" spans="1:13" s="20" customFormat="1" ht="15">
      <c r="A78" s="13"/>
      <c r="B78" s="14">
        <v>3</v>
      </c>
      <c r="C78" s="15" t="s">
        <v>103</v>
      </c>
      <c r="D78" s="16" t="s">
        <v>104</v>
      </c>
      <c r="E78" s="17" t="s">
        <v>91</v>
      </c>
      <c r="F78" s="17">
        <v>13368</v>
      </c>
      <c r="G78" s="15" t="s">
        <v>46</v>
      </c>
      <c r="H78" s="15" t="s">
        <v>228</v>
      </c>
      <c r="I78" s="18" t="s">
        <v>236</v>
      </c>
      <c r="J78" s="101"/>
      <c r="K78" s="19"/>
      <c r="L78" s="33"/>
      <c r="M78" s="33"/>
    </row>
    <row r="79" spans="1:13" s="20" customFormat="1" ht="15">
      <c r="A79" s="13"/>
      <c r="B79" s="14">
        <v>5</v>
      </c>
      <c r="C79" s="15" t="s">
        <v>193</v>
      </c>
      <c r="D79" s="16" t="s">
        <v>194</v>
      </c>
      <c r="E79" s="17" t="s">
        <v>91</v>
      </c>
      <c r="F79" s="17">
        <v>9592</v>
      </c>
      <c r="G79" s="15" t="s">
        <v>27</v>
      </c>
      <c r="H79" s="15" t="s">
        <v>228</v>
      </c>
      <c r="I79" s="18" t="s">
        <v>236</v>
      </c>
      <c r="J79" s="101"/>
      <c r="K79" s="19"/>
      <c r="L79" s="33"/>
      <c r="M79" s="33"/>
    </row>
    <row r="80" spans="1:13" s="20" customFormat="1" ht="15">
      <c r="A80" s="13"/>
      <c r="B80" s="14">
        <v>6</v>
      </c>
      <c r="C80" s="15" t="s">
        <v>187</v>
      </c>
      <c r="D80" s="16" t="s">
        <v>188</v>
      </c>
      <c r="E80" s="17" t="s">
        <v>91</v>
      </c>
      <c r="F80" s="17">
        <v>18163</v>
      </c>
      <c r="G80" s="15" t="s">
        <v>27</v>
      </c>
      <c r="H80" s="15" t="s">
        <v>228</v>
      </c>
      <c r="I80" s="18" t="s">
        <v>236</v>
      </c>
      <c r="J80" s="101"/>
      <c r="K80" s="19"/>
      <c r="L80" s="33"/>
      <c r="M80" s="33"/>
    </row>
    <row r="81" spans="1:13" s="20" customFormat="1" ht="15">
      <c r="A81" s="13"/>
      <c r="B81" s="14">
        <v>7</v>
      </c>
      <c r="C81" s="15" t="s">
        <v>185</v>
      </c>
      <c r="D81" s="16" t="s">
        <v>186</v>
      </c>
      <c r="E81" s="17" t="s">
        <v>91</v>
      </c>
      <c r="F81" s="17">
        <v>12558</v>
      </c>
      <c r="G81" s="15" t="s">
        <v>27</v>
      </c>
      <c r="H81" s="15" t="s">
        <v>228</v>
      </c>
      <c r="I81" s="18" t="s">
        <v>236</v>
      </c>
      <c r="J81" s="101"/>
      <c r="K81" s="19"/>
      <c r="L81" s="33"/>
      <c r="M81" s="33"/>
    </row>
    <row r="82" spans="1:13" s="20" customFormat="1" ht="15">
      <c r="A82" s="13"/>
      <c r="B82" s="14">
        <v>8</v>
      </c>
      <c r="C82" s="15" t="s">
        <v>189</v>
      </c>
      <c r="D82" s="16" t="s">
        <v>190</v>
      </c>
      <c r="E82" s="17" t="s">
        <v>91</v>
      </c>
      <c r="F82" s="17">
        <v>18616</v>
      </c>
      <c r="G82" s="15" t="s">
        <v>27</v>
      </c>
      <c r="H82" s="15" t="s">
        <v>228</v>
      </c>
      <c r="I82" s="18" t="s">
        <v>236</v>
      </c>
      <c r="J82" s="101"/>
      <c r="K82" s="19"/>
      <c r="M82" s="33"/>
    </row>
    <row r="83" spans="1:13" s="20" customFormat="1" ht="15">
      <c r="A83" s="13"/>
      <c r="B83" s="14">
        <v>57</v>
      </c>
      <c r="C83" s="15" t="s">
        <v>204</v>
      </c>
      <c r="D83" s="16" t="s">
        <v>205</v>
      </c>
      <c r="E83" s="17" t="s">
        <v>22</v>
      </c>
      <c r="F83" s="99">
        <v>19067</v>
      </c>
      <c r="G83" s="15" t="s">
        <v>27</v>
      </c>
      <c r="H83" s="15" t="s">
        <v>225</v>
      </c>
      <c r="I83" s="18" t="s">
        <v>236</v>
      </c>
      <c r="J83" s="101"/>
      <c r="K83" s="19"/>
      <c r="L83" s="33"/>
      <c r="M83" s="33"/>
    </row>
    <row r="84" spans="1:21" s="136" customFormat="1" ht="15">
      <c r="A84" s="137"/>
      <c r="B84" s="137" t="s">
        <v>400</v>
      </c>
      <c r="C84" s="7"/>
      <c r="D84" s="137"/>
      <c r="E84" s="137"/>
      <c r="F84" s="137"/>
      <c r="G84" s="137"/>
      <c r="H84" s="137"/>
      <c r="I84" s="137"/>
      <c r="J84" s="137"/>
      <c r="K84" s="137"/>
      <c r="M84"/>
      <c r="N84"/>
      <c r="O84"/>
      <c r="P84"/>
      <c r="Q84"/>
      <c r="R84"/>
      <c r="S84"/>
      <c r="T84"/>
      <c r="U84"/>
    </row>
    <row r="85" spans="2:21" s="136" customFormat="1" ht="12.75">
      <c r="B85" s="40"/>
      <c r="C85" s="36"/>
      <c r="M85"/>
      <c r="N85"/>
      <c r="O85"/>
      <c r="P85"/>
      <c r="Q85"/>
      <c r="R85"/>
      <c r="S85"/>
      <c r="T85"/>
      <c r="U85"/>
    </row>
    <row r="88" spans="2:3" ht="12.75">
      <c r="B88" s="40"/>
      <c r="C88" s="36" t="s">
        <v>348</v>
      </c>
    </row>
    <row r="89" spans="2:21" s="136" customFormat="1" ht="12.75">
      <c r="B89" s="40" t="s">
        <v>349</v>
      </c>
      <c r="C89" s="36" t="s">
        <v>412</v>
      </c>
      <c r="M89"/>
      <c r="N89"/>
      <c r="O89"/>
      <c r="P89"/>
      <c r="Q89"/>
      <c r="R89"/>
      <c r="S89"/>
      <c r="T89"/>
      <c r="U89"/>
    </row>
    <row r="90" spans="2:21" s="136" customFormat="1" ht="12.75">
      <c r="B90" s="40"/>
      <c r="C90" s="36"/>
      <c r="M90"/>
      <c r="N90"/>
      <c r="O90"/>
      <c r="P90"/>
      <c r="Q90"/>
      <c r="R90"/>
      <c r="S90"/>
      <c r="T90"/>
      <c r="U90"/>
    </row>
    <row r="91" spans="2:21" s="136" customFormat="1" ht="12.75">
      <c r="B91" s="40"/>
      <c r="C91" s="36" t="s">
        <v>417</v>
      </c>
      <c r="M91"/>
      <c r="N91"/>
      <c r="O91"/>
      <c r="P91"/>
      <c r="Q91"/>
      <c r="R91"/>
      <c r="S91"/>
      <c r="T91"/>
      <c r="U91"/>
    </row>
    <row r="92" spans="2:21" s="136" customFormat="1" ht="12.75">
      <c r="B92" s="40"/>
      <c r="M92"/>
      <c r="N92"/>
      <c r="O92"/>
      <c r="P92"/>
      <c r="Q92"/>
      <c r="R92"/>
      <c r="S92"/>
      <c r="T92"/>
      <c r="U92"/>
    </row>
    <row r="93" spans="2:21" s="136" customFormat="1" ht="12.75">
      <c r="B93" s="36"/>
      <c r="C93" s="2"/>
      <c r="M93"/>
      <c r="N93"/>
      <c r="O93"/>
      <c r="P93"/>
      <c r="Q93"/>
      <c r="R93"/>
      <c r="S93"/>
      <c r="T93"/>
      <c r="U93"/>
    </row>
    <row r="94" spans="13:21" s="136" customFormat="1" ht="12.75">
      <c r="M94"/>
      <c r="N94"/>
      <c r="O94"/>
      <c r="P94"/>
      <c r="Q94"/>
      <c r="R94"/>
      <c r="S94"/>
      <c r="T94"/>
      <c r="U94"/>
    </row>
    <row r="95" spans="13:21" s="136" customFormat="1" ht="12.75">
      <c r="M95"/>
      <c r="N95"/>
      <c r="O95"/>
      <c r="P95"/>
      <c r="Q95"/>
      <c r="R95"/>
      <c r="S95"/>
      <c r="T95"/>
      <c r="U95"/>
    </row>
    <row r="96" spans="3:21" s="136" customFormat="1" ht="12.75">
      <c r="C96" s="2"/>
      <c r="M96"/>
      <c r="N96"/>
      <c r="O96"/>
      <c r="P96"/>
      <c r="Q96"/>
      <c r="R96"/>
      <c r="S96"/>
      <c r="T96"/>
      <c r="U96"/>
    </row>
    <row r="97" spans="3:21" s="136" customFormat="1" ht="12.75">
      <c r="C97" s="2"/>
      <c r="M97"/>
      <c r="N97"/>
      <c r="O97"/>
      <c r="P97"/>
      <c r="Q97"/>
      <c r="R97"/>
      <c r="S97"/>
      <c r="T97"/>
      <c r="U97"/>
    </row>
    <row r="98" spans="3:21" s="136" customFormat="1" ht="12.75">
      <c r="C98" s="2"/>
      <c r="M98"/>
      <c r="N98"/>
      <c r="O98"/>
      <c r="P98"/>
      <c r="Q98"/>
      <c r="R98"/>
      <c r="S98"/>
      <c r="T98"/>
      <c r="U98"/>
    </row>
    <row r="99" spans="3:21" s="136" customFormat="1" ht="12.75">
      <c r="C99" s="2"/>
      <c r="M99"/>
      <c r="N99"/>
      <c r="O99"/>
      <c r="P99"/>
      <c r="Q99"/>
      <c r="R99"/>
      <c r="S99"/>
      <c r="T99"/>
      <c r="U99"/>
    </row>
    <row r="100" spans="3:21" s="136" customFormat="1" ht="12.75">
      <c r="C100" s="2"/>
      <c r="M100"/>
      <c r="N100"/>
      <c r="O100"/>
      <c r="P100"/>
      <c r="Q100"/>
      <c r="R100"/>
      <c r="S100"/>
      <c r="T100"/>
      <c r="U100"/>
    </row>
    <row r="101" spans="3:21" s="136" customFormat="1" ht="12.75">
      <c r="C101" s="2"/>
      <c r="M101"/>
      <c r="N101"/>
      <c r="O101"/>
      <c r="P101"/>
      <c r="Q101"/>
      <c r="R101"/>
      <c r="S101"/>
      <c r="T101"/>
      <c r="U101"/>
    </row>
    <row r="102" spans="3:21" s="136" customFormat="1" ht="12.75">
      <c r="C102" s="2"/>
      <c r="M102"/>
      <c r="N102"/>
      <c r="O102"/>
      <c r="P102"/>
      <c r="Q102"/>
      <c r="R102"/>
      <c r="S102"/>
      <c r="T102"/>
      <c r="U102"/>
    </row>
    <row r="116" spans="2:3" ht="12.75">
      <c r="B116" s="40"/>
      <c r="C116" s="36"/>
    </row>
    <row r="117" spans="2:3" ht="12.75">
      <c r="B117" s="40"/>
      <c r="C117" s="36"/>
    </row>
    <row r="118" spans="2:3" ht="12.75">
      <c r="B118" s="40"/>
      <c r="C118" s="36"/>
    </row>
    <row r="119" spans="2:3" ht="12.75">
      <c r="B119" s="40"/>
      <c r="C119" s="36"/>
    </row>
    <row r="123" spans="2:3" ht="12.75">
      <c r="B123" s="40"/>
      <c r="C123" s="36"/>
    </row>
    <row r="124" spans="2:3" ht="12.75">
      <c r="B124" s="40"/>
      <c r="C124" s="36"/>
    </row>
    <row r="125" spans="2:3" ht="12.75">
      <c r="B125" s="40"/>
      <c r="C125" s="36"/>
    </row>
    <row r="126" spans="2:3" ht="12.75">
      <c r="B126" s="40"/>
      <c r="C126" s="36"/>
    </row>
    <row r="127" spans="2:3" ht="12.75">
      <c r="B127" s="40"/>
      <c r="C127" s="36"/>
    </row>
    <row r="128" spans="1:20" ht="6" customHeight="1">
      <c r="A128" s="135"/>
      <c r="B128" s="135"/>
      <c r="C128" s="135"/>
      <c r="D128" s="135"/>
      <c r="E128" s="135"/>
      <c r="F128" s="135"/>
      <c r="G128" s="135"/>
      <c r="H128" s="135"/>
      <c r="I128" s="135"/>
      <c r="J128" s="135"/>
      <c r="K128" s="135"/>
      <c r="L128"/>
      <c r="T128" s="10"/>
    </row>
    <row r="129" spans="1:21" ht="12.75">
      <c r="A129" s="8"/>
      <c r="B129" s="8"/>
      <c r="C129" s="9"/>
      <c r="D129" s="8"/>
      <c r="E129" s="8"/>
      <c r="F129" s="8"/>
      <c r="G129" s="8"/>
      <c r="H129" s="8"/>
      <c r="I129" s="8"/>
      <c r="J129" s="8"/>
      <c r="K129" s="8"/>
      <c r="L129"/>
      <c r="T129" s="10"/>
      <c r="U129" s="10"/>
    </row>
    <row r="130" spans="1:21" ht="12.75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/>
      <c r="T130" s="10"/>
      <c r="U130" s="10"/>
    </row>
    <row r="131" spans="1:21" ht="12.75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/>
      <c r="T131" s="10"/>
      <c r="U131" s="10"/>
    </row>
    <row r="132" spans="1:21" ht="12.75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/>
      <c r="T132" s="10"/>
      <c r="U132" s="10"/>
    </row>
    <row r="133" spans="1:21" ht="12.75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/>
      <c r="T133" s="10"/>
      <c r="U133" s="10"/>
    </row>
    <row r="134" spans="1:21" ht="12.75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/>
      <c r="T134" s="10"/>
      <c r="U134" s="10"/>
    </row>
    <row r="135" spans="1:21" ht="12.75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/>
      <c r="T135" s="10"/>
      <c r="U135" s="10"/>
    </row>
    <row r="136" spans="1:21" ht="12.75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/>
      <c r="T136" s="10"/>
      <c r="U136" s="10"/>
    </row>
    <row r="137" spans="1:21" ht="12.75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/>
      <c r="T137" s="10"/>
      <c r="U137" s="10"/>
    </row>
    <row r="138" spans="1:21" ht="12.75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/>
      <c r="T138" s="10"/>
      <c r="U138" s="10"/>
    </row>
    <row r="139" spans="1:21" ht="12.75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/>
      <c r="T139" s="10"/>
      <c r="U139" s="10"/>
    </row>
    <row r="140" spans="1:21" ht="12.75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/>
      <c r="T140" s="10"/>
      <c r="U140" s="10"/>
    </row>
    <row r="141" spans="1:21" ht="12.75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/>
      <c r="T141" s="10"/>
      <c r="U141" s="10"/>
    </row>
    <row r="142" spans="1:21" ht="12.75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/>
      <c r="T142" s="10"/>
      <c r="U142" s="10"/>
    </row>
    <row r="143" spans="1:21" ht="12.75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/>
      <c r="T143" s="10"/>
      <c r="U143" s="10"/>
    </row>
    <row r="144" spans="1:21" ht="12.75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/>
      <c r="T144" s="10"/>
      <c r="U144" s="10"/>
    </row>
    <row r="145" spans="1:21" ht="12.75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/>
      <c r="T145" s="10"/>
      <c r="U145" s="10"/>
    </row>
    <row r="146" spans="1:20" ht="12.75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/>
      <c r="T146" s="10"/>
    </row>
    <row r="147" spans="1:21" ht="12.75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/>
      <c r="T147" s="10"/>
      <c r="U147" s="10"/>
    </row>
    <row r="148" spans="1:21" ht="12.75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/>
      <c r="T148" s="10"/>
      <c r="U148" s="10"/>
    </row>
    <row r="149" spans="1:12" ht="6" customHeight="1">
      <c r="A149" s="135"/>
      <c r="B149" s="135"/>
      <c r="C149" s="135"/>
      <c r="D149" s="135"/>
      <c r="E149" s="135"/>
      <c r="F149" s="135"/>
      <c r="G149" s="135"/>
      <c r="H149" s="135"/>
      <c r="I149" s="135"/>
      <c r="J149" s="135"/>
      <c r="K149" s="135"/>
      <c r="L149"/>
    </row>
    <row r="150" spans="1:12" ht="11.25" customHeight="1">
      <c r="A150" s="159" t="s">
        <v>19</v>
      </c>
      <c r="B150" s="159"/>
      <c r="C150" s="159"/>
      <c r="D150" s="159"/>
      <c r="E150" s="159"/>
      <c r="F150" s="159"/>
      <c r="G150" s="159"/>
      <c r="H150" s="159"/>
      <c r="I150" s="159"/>
      <c r="J150" s="159"/>
      <c r="K150" s="159"/>
      <c r="L150"/>
    </row>
  </sheetData>
  <sheetProtection/>
  <mergeCells count="8">
    <mergeCell ref="A150:K150"/>
    <mergeCell ref="A1:K1"/>
    <mergeCell ref="A2:K2"/>
    <mergeCell ref="E3:G3"/>
    <mergeCell ref="A5:K5"/>
    <mergeCell ref="A10:K10"/>
    <mergeCell ref="B11:E11"/>
    <mergeCell ref="F11:K11"/>
  </mergeCells>
  <printOptions/>
  <pageMargins left="0.3" right="0.2362204724409449" top="0.31496062992125984" bottom="0.31496062992125984" header="0.2362204724409449" footer="0.1968503937007874"/>
  <pageSetup horizontalDpi="300" verticalDpi="300" orientation="portrait" scale="7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151"/>
  <sheetViews>
    <sheetView zoomScalePageLayoutView="0" workbookViewId="0" topLeftCell="A65">
      <selection activeCell="A1" sqref="A1:IV88"/>
    </sheetView>
  </sheetViews>
  <sheetFormatPr defaultColWidth="9.140625" defaultRowHeight="12.75"/>
  <cols>
    <col min="1" max="1" width="4.8515625" style="151" customWidth="1"/>
    <col min="2" max="2" width="6.28125" style="151" customWidth="1"/>
    <col min="3" max="3" width="14.00390625" style="2" customWidth="1"/>
    <col min="4" max="4" width="21.57421875" style="151" customWidth="1"/>
    <col min="5" max="5" width="32.28125" style="151" customWidth="1"/>
    <col min="6" max="6" width="13.140625" style="151" customWidth="1"/>
    <col min="7" max="7" width="4.28125" style="151" customWidth="1"/>
    <col min="8" max="8" width="12.57421875" style="151" customWidth="1"/>
    <col min="9" max="10" width="11.7109375" style="151" customWidth="1"/>
    <col min="11" max="11" width="9.28125" style="151" customWidth="1"/>
    <col min="12" max="12" width="14.00390625" style="151" customWidth="1"/>
    <col min="13" max="18" width="0" style="0" hidden="1" customWidth="1"/>
  </cols>
  <sheetData>
    <row r="1" spans="1:12" ht="26.25">
      <c r="A1" s="160" t="s">
        <v>53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54"/>
    </row>
    <row r="2" spans="1:11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</row>
    <row r="3" spans="5:11" ht="15.75">
      <c r="E3" s="168" t="s">
        <v>425</v>
      </c>
      <c r="F3" s="168"/>
      <c r="G3" s="168"/>
      <c r="K3" s="3" t="s">
        <v>422</v>
      </c>
    </row>
    <row r="4" spans="1:11" ht="12.75">
      <c r="A4" s="4" t="s">
        <v>426</v>
      </c>
      <c r="K4" s="3" t="s">
        <v>24</v>
      </c>
    </row>
    <row r="5" spans="1:11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  <c r="K5" s="161"/>
    </row>
    <row r="6" ht="9" customHeight="1"/>
    <row r="7" spans="1:11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29</v>
      </c>
      <c r="H7" s="5" t="s">
        <v>16</v>
      </c>
      <c r="I7" s="5" t="s">
        <v>6</v>
      </c>
      <c r="J7" s="5" t="s">
        <v>7</v>
      </c>
      <c r="K7" s="5" t="s">
        <v>17</v>
      </c>
    </row>
    <row r="8" spans="1:11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 t="s">
        <v>30</v>
      </c>
      <c r="H8" s="6" t="s">
        <v>15</v>
      </c>
      <c r="I8" s="6" t="s">
        <v>13</v>
      </c>
      <c r="J8" s="6" t="s">
        <v>14</v>
      </c>
      <c r="K8" s="6" t="s">
        <v>18</v>
      </c>
    </row>
    <row r="9" ht="13.5" thickBot="1"/>
    <row r="10" spans="1:11" ht="15">
      <c r="A10" s="166" t="s">
        <v>31</v>
      </c>
      <c r="B10" s="166"/>
      <c r="C10" s="166"/>
      <c r="D10" s="166"/>
      <c r="E10" s="166"/>
      <c r="F10" s="166"/>
      <c r="G10" s="166"/>
      <c r="H10" s="166"/>
      <c r="I10" s="166"/>
      <c r="J10" s="166"/>
      <c r="K10" s="166"/>
    </row>
    <row r="11" spans="1:18" ht="15">
      <c r="A11" s="7"/>
      <c r="B11" s="167" t="s">
        <v>430</v>
      </c>
      <c r="C11" s="161"/>
      <c r="D11" s="161"/>
      <c r="E11" s="161"/>
      <c r="F11" s="165" t="s">
        <v>435</v>
      </c>
      <c r="G11" s="161"/>
      <c r="H11" s="161"/>
      <c r="I11" s="161"/>
      <c r="J11" s="161"/>
      <c r="K11" s="161"/>
      <c r="M11" s="151"/>
      <c r="N11" s="151"/>
      <c r="O11" s="151"/>
      <c r="P11" s="151"/>
      <c r="Q11" s="151"/>
      <c r="R11" s="151"/>
    </row>
    <row r="12" spans="1:18" s="20" customFormat="1" ht="15">
      <c r="A12" s="13" t="s">
        <v>297</v>
      </c>
      <c r="B12" s="14">
        <v>1</v>
      </c>
      <c r="C12" s="15" t="s">
        <v>94</v>
      </c>
      <c r="D12" s="16" t="s">
        <v>155</v>
      </c>
      <c r="E12" s="17" t="s">
        <v>91</v>
      </c>
      <c r="F12" s="17">
        <v>18615</v>
      </c>
      <c r="G12" s="15" t="s">
        <v>46</v>
      </c>
      <c r="H12" s="15" t="s">
        <v>228</v>
      </c>
      <c r="I12" s="18">
        <v>0.10226851851851852</v>
      </c>
      <c r="J12" s="101">
        <f aca="true" t="shared" si="0" ref="J12:J43">I12-$I$12</f>
        <v>0</v>
      </c>
      <c r="K12" s="19">
        <v>0.00011574074074074073</v>
      </c>
      <c r="L12" s="33"/>
      <c r="M12" s="25" t="s">
        <v>214</v>
      </c>
      <c r="N12" s="25" t="s">
        <v>215</v>
      </c>
      <c r="O12" s="25" t="s">
        <v>216</v>
      </c>
      <c r="P12" s="25" t="s">
        <v>217</v>
      </c>
      <c r="Q12" s="25" t="s">
        <v>218</v>
      </c>
      <c r="R12" s="25" t="s">
        <v>219</v>
      </c>
    </row>
    <row r="13" spans="1:18" s="20" customFormat="1" ht="15">
      <c r="A13" s="13" t="s">
        <v>274</v>
      </c>
      <c r="B13" s="14">
        <v>10</v>
      </c>
      <c r="C13" s="15" t="s">
        <v>197</v>
      </c>
      <c r="D13" s="16" t="s">
        <v>198</v>
      </c>
      <c r="E13" s="17" t="s">
        <v>199</v>
      </c>
      <c r="F13" s="99">
        <v>18735</v>
      </c>
      <c r="G13" s="15" t="s">
        <v>28</v>
      </c>
      <c r="H13" s="15" t="s">
        <v>228</v>
      </c>
      <c r="I13" s="18">
        <v>0.10226851851851852</v>
      </c>
      <c r="J13" s="101">
        <f t="shared" si="0"/>
        <v>0</v>
      </c>
      <c r="K13" s="19">
        <v>6.944444444444444E-05</v>
      </c>
      <c r="L13" s="33"/>
      <c r="M13" s="26">
        <v>0.00011574074074074073</v>
      </c>
      <c r="N13" s="26">
        <v>6.944444444444444E-05</v>
      </c>
      <c r="O13" s="26">
        <v>3.47222222222222E-05</v>
      </c>
      <c r="P13" s="27">
        <v>25</v>
      </c>
      <c r="Q13" s="27">
        <v>10</v>
      </c>
      <c r="R13" s="27">
        <v>5</v>
      </c>
    </row>
    <row r="14" spans="1:18" s="20" customFormat="1" ht="15">
      <c r="A14" s="13" t="s">
        <v>292</v>
      </c>
      <c r="B14" s="14">
        <v>32</v>
      </c>
      <c r="C14" s="15" t="s">
        <v>171</v>
      </c>
      <c r="D14" s="16" t="s">
        <v>172</v>
      </c>
      <c r="E14" s="17" t="s">
        <v>84</v>
      </c>
      <c r="F14" s="17">
        <v>6587</v>
      </c>
      <c r="G14" s="15" t="s">
        <v>46</v>
      </c>
      <c r="H14" s="15" t="s">
        <v>224</v>
      </c>
      <c r="I14" s="18">
        <v>0.10226851851851852</v>
      </c>
      <c r="J14" s="101">
        <f t="shared" si="0"/>
        <v>0</v>
      </c>
      <c r="K14" s="19">
        <v>4.6296296296296294E-05</v>
      </c>
      <c r="L14" s="33"/>
      <c r="M14" s="26">
        <v>6.944444444444444E-05</v>
      </c>
      <c r="N14" s="26">
        <v>4.6296296296296294E-05</v>
      </c>
      <c r="O14" s="26">
        <v>2.3148148148148147E-05</v>
      </c>
      <c r="P14" s="27">
        <v>20</v>
      </c>
      <c r="Q14" s="27">
        <v>9</v>
      </c>
      <c r="R14" s="27">
        <v>3</v>
      </c>
    </row>
    <row r="15" spans="1:18" s="20" customFormat="1" ht="15">
      <c r="A15" s="13" t="s">
        <v>296</v>
      </c>
      <c r="B15" s="14">
        <v>174</v>
      </c>
      <c r="C15" s="15" t="s">
        <v>139</v>
      </c>
      <c r="D15" s="16" t="s">
        <v>140</v>
      </c>
      <c r="E15" s="17" t="s">
        <v>25</v>
      </c>
      <c r="F15" s="17">
        <v>17781</v>
      </c>
      <c r="G15" s="15" t="s">
        <v>28</v>
      </c>
      <c r="H15" s="15" t="s">
        <v>223</v>
      </c>
      <c r="I15" s="18">
        <v>0.10231481481481482</v>
      </c>
      <c r="J15" s="101">
        <f t="shared" si="0"/>
        <v>4.629629629629428E-05</v>
      </c>
      <c r="K15" s="19"/>
      <c r="L15" s="33"/>
      <c r="M15" s="26">
        <v>4.6296296296296294E-05</v>
      </c>
      <c r="N15" s="26">
        <v>2.3148148148148147E-05</v>
      </c>
      <c r="O15" s="26">
        <v>1.1574074074074073E-05</v>
      </c>
      <c r="P15" s="27">
        <v>16</v>
      </c>
      <c r="Q15" s="27">
        <v>8</v>
      </c>
      <c r="R15" s="27">
        <v>2</v>
      </c>
    </row>
    <row r="16" spans="1:18" s="20" customFormat="1" ht="15">
      <c r="A16" s="13" t="s">
        <v>272</v>
      </c>
      <c r="B16" s="14">
        <v>121</v>
      </c>
      <c r="C16" s="15" t="s">
        <v>129</v>
      </c>
      <c r="D16" s="16" t="s">
        <v>130</v>
      </c>
      <c r="E16" s="17" t="s">
        <v>118</v>
      </c>
      <c r="F16" s="17">
        <v>17265</v>
      </c>
      <c r="G16" s="15" t="s">
        <v>46</v>
      </c>
      <c r="H16" s="15" t="s">
        <v>221</v>
      </c>
      <c r="I16" s="18">
        <v>0.10231481481481482</v>
      </c>
      <c r="J16" s="101">
        <f t="shared" si="0"/>
        <v>4.629629629629428E-05</v>
      </c>
      <c r="K16" s="19"/>
      <c r="L16" s="33"/>
      <c r="M16" s="28"/>
      <c r="N16" s="28"/>
      <c r="O16" s="28"/>
      <c r="P16" s="27">
        <v>14</v>
      </c>
      <c r="Q16" s="27">
        <v>7</v>
      </c>
      <c r="R16" s="27">
        <v>1</v>
      </c>
    </row>
    <row r="17" spans="1:18" s="20" customFormat="1" ht="15">
      <c r="A17" s="13" t="s">
        <v>295</v>
      </c>
      <c r="B17" s="14">
        <v>23</v>
      </c>
      <c r="C17" s="15" t="s">
        <v>71</v>
      </c>
      <c r="D17" s="16" t="s">
        <v>64</v>
      </c>
      <c r="E17" s="17" t="s">
        <v>54</v>
      </c>
      <c r="F17" s="17" t="s">
        <v>57</v>
      </c>
      <c r="G17" s="15" t="s">
        <v>28</v>
      </c>
      <c r="H17" s="15" t="s">
        <v>226</v>
      </c>
      <c r="I17" s="18">
        <v>0.10231481481481482</v>
      </c>
      <c r="J17" s="101">
        <f t="shared" si="0"/>
        <v>4.629629629629428E-05</v>
      </c>
      <c r="K17" s="19"/>
      <c r="L17" s="33"/>
      <c r="M17" s="28"/>
      <c r="N17" s="28"/>
      <c r="O17" s="28"/>
      <c r="P17" s="27">
        <v>12</v>
      </c>
      <c r="Q17" s="27">
        <v>6</v>
      </c>
      <c r="R17" s="28"/>
    </row>
    <row r="18" spans="1:18" s="20" customFormat="1" ht="15">
      <c r="A18" s="13" t="s">
        <v>289</v>
      </c>
      <c r="B18" s="14">
        <v>123</v>
      </c>
      <c r="C18" s="15" t="s">
        <v>127</v>
      </c>
      <c r="D18" s="16" t="s">
        <v>128</v>
      </c>
      <c r="E18" s="17" t="s">
        <v>118</v>
      </c>
      <c r="F18" s="17">
        <v>16978</v>
      </c>
      <c r="G18" s="15" t="s">
        <v>28</v>
      </c>
      <c r="H18" s="15" t="s">
        <v>221</v>
      </c>
      <c r="I18" s="18">
        <v>0.10231481481481482</v>
      </c>
      <c r="J18" s="101">
        <f t="shared" si="0"/>
        <v>4.629629629629428E-05</v>
      </c>
      <c r="K18" s="19"/>
      <c r="M18" s="28"/>
      <c r="N18" s="28"/>
      <c r="O18" s="28"/>
      <c r="P18" s="27">
        <v>10</v>
      </c>
      <c r="Q18" s="27">
        <v>5</v>
      </c>
      <c r="R18" s="28"/>
    </row>
    <row r="19" spans="1:18" s="20" customFormat="1" ht="15">
      <c r="A19" s="13" t="s">
        <v>294</v>
      </c>
      <c r="B19" s="14">
        <v>55</v>
      </c>
      <c r="C19" s="15" t="s">
        <v>131</v>
      </c>
      <c r="D19" s="16" t="s">
        <v>132</v>
      </c>
      <c r="E19" s="17" t="s">
        <v>22</v>
      </c>
      <c r="F19" s="17">
        <v>17469</v>
      </c>
      <c r="G19" s="15" t="s">
        <v>28</v>
      </c>
      <c r="H19" s="15" t="s">
        <v>225</v>
      </c>
      <c r="I19" s="18">
        <v>0.10231481481481482</v>
      </c>
      <c r="J19" s="101">
        <f t="shared" si="0"/>
        <v>4.629629629629428E-05</v>
      </c>
      <c r="K19" s="19"/>
      <c r="L19" s="33"/>
      <c r="M19" s="28"/>
      <c r="N19" s="28"/>
      <c r="O19" s="28"/>
      <c r="P19" s="27">
        <v>9</v>
      </c>
      <c r="Q19" s="27">
        <v>4</v>
      </c>
      <c r="R19" s="28"/>
    </row>
    <row r="20" spans="1:18" s="20" customFormat="1" ht="15">
      <c r="A20" s="13" t="s">
        <v>264</v>
      </c>
      <c r="B20" s="14">
        <v>28</v>
      </c>
      <c r="C20" s="15" t="s">
        <v>76</v>
      </c>
      <c r="D20" s="16" t="s">
        <v>69</v>
      </c>
      <c r="E20" s="17" t="s">
        <v>54</v>
      </c>
      <c r="F20" s="17" t="s">
        <v>61</v>
      </c>
      <c r="G20" s="15" t="s">
        <v>46</v>
      </c>
      <c r="H20" s="15" t="s">
        <v>226</v>
      </c>
      <c r="I20" s="18">
        <v>0.10231481481481482</v>
      </c>
      <c r="J20" s="101">
        <f t="shared" si="0"/>
        <v>4.629629629629428E-05</v>
      </c>
      <c r="K20" s="19"/>
      <c r="L20" s="33"/>
      <c r="M20" s="28"/>
      <c r="N20" s="28"/>
      <c r="O20" s="28"/>
      <c r="P20" s="27">
        <v>8</v>
      </c>
      <c r="Q20" s="27">
        <v>3</v>
      </c>
      <c r="R20" s="28"/>
    </row>
    <row r="21" spans="1:18" s="20" customFormat="1" ht="15">
      <c r="A21" s="13" t="s">
        <v>293</v>
      </c>
      <c r="B21" s="14">
        <v>53</v>
      </c>
      <c r="C21" s="15" t="s">
        <v>44</v>
      </c>
      <c r="D21" s="16" t="s">
        <v>45</v>
      </c>
      <c r="E21" s="17" t="s">
        <v>22</v>
      </c>
      <c r="F21" s="17">
        <v>18450</v>
      </c>
      <c r="G21" s="15" t="s">
        <v>46</v>
      </c>
      <c r="H21" s="15" t="s">
        <v>225</v>
      </c>
      <c r="I21" s="18">
        <v>0.10231481481481482</v>
      </c>
      <c r="J21" s="101">
        <f t="shared" si="0"/>
        <v>4.629629629629428E-05</v>
      </c>
      <c r="K21" s="19"/>
      <c r="L21" s="33"/>
      <c r="M21" s="28"/>
      <c r="N21" s="28"/>
      <c r="O21" s="28"/>
      <c r="P21" s="27">
        <v>7</v>
      </c>
      <c r="Q21" s="27">
        <v>2</v>
      </c>
      <c r="R21" s="28"/>
    </row>
    <row r="22" spans="1:18" s="20" customFormat="1" ht="15">
      <c r="A22" s="13" t="s">
        <v>291</v>
      </c>
      <c r="B22" s="14">
        <v>61</v>
      </c>
      <c r="C22" s="15" t="s">
        <v>207</v>
      </c>
      <c r="D22" s="16" t="s">
        <v>208</v>
      </c>
      <c r="E22" s="17" t="s">
        <v>209</v>
      </c>
      <c r="F22" s="99">
        <v>17476</v>
      </c>
      <c r="G22" s="15" t="s">
        <v>28</v>
      </c>
      <c r="H22" s="15" t="s">
        <v>230</v>
      </c>
      <c r="I22" s="18">
        <v>0.10231481481481482</v>
      </c>
      <c r="J22" s="101">
        <f t="shared" si="0"/>
        <v>4.629629629629428E-05</v>
      </c>
      <c r="K22" s="19"/>
      <c r="L22" s="33"/>
      <c r="M22" s="28"/>
      <c r="N22" s="28"/>
      <c r="O22" s="28"/>
      <c r="P22" s="27">
        <v>6</v>
      </c>
      <c r="Q22" s="27">
        <v>1</v>
      </c>
      <c r="R22" s="28"/>
    </row>
    <row r="23" spans="1:18" s="20" customFormat="1" ht="15">
      <c r="A23" s="13" t="s">
        <v>257</v>
      </c>
      <c r="B23" s="14">
        <v>52</v>
      </c>
      <c r="C23" s="15" t="s">
        <v>169</v>
      </c>
      <c r="D23" s="16" t="s">
        <v>170</v>
      </c>
      <c r="E23" s="17" t="s">
        <v>22</v>
      </c>
      <c r="F23" s="17">
        <v>6111</v>
      </c>
      <c r="G23" s="15" t="s">
        <v>46</v>
      </c>
      <c r="H23" s="15" t="s">
        <v>225</v>
      </c>
      <c r="I23" s="18">
        <v>0.10231481481481482</v>
      </c>
      <c r="J23" s="101">
        <f t="shared" si="0"/>
        <v>4.629629629629428E-05</v>
      </c>
      <c r="K23" s="19"/>
      <c r="L23" s="33"/>
      <c r="M23" s="28"/>
      <c r="N23" s="28"/>
      <c r="O23" s="28"/>
      <c r="P23" s="27">
        <v>5</v>
      </c>
      <c r="Q23" s="27"/>
      <c r="R23" s="28"/>
    </row>
    <row r="24" spans="1:18" s="20" customFormat="1" ht="15">
      <c r="A24" s="13" t="s">
        <v>281</v>
      </c>
      <c r="B24" s="14">
        <v>101</v>
      </c>
      <c r="C24" s="15" t="s">
        <v>124</v>
      </c>
      <c r="D24" s="16" t="s">
        <v>125</v>
      </c>
      <c r="E24" s="17" t="s">
        <v>126</v>
      </c>
      <c r="F24" s="17">
        <v>16849</v>
      </c>
      <c r="G24" s="15" t="s">
        <v>46</v>
      </c>
      <c r="H24" s="15" t="s">
        <v>230</v>
      </c>
      <c r="I24" s="18">
        <v>0.10231481481481482</v>
      </c>
      <c r="J24" s="101">
        <f t="shared" si="0"/>
        <v>4.629629629629428E-05</v>
      </c>
      <c r="K24" s="19"/>
      <c r="L24" s="33"/>
      <c r="M24" s="28"/>
      <c r="N24" s="28"/>
      <c r="O24" s="28"/>
      <c r="P24" s="27">
        <v>4</v>
      </c>
      <c r="Q24" s="27"/>
      <c r="R24" s="28"/>
    </row>
    <row r="25" spans="1:18" s="20" customFormat="1" ht="15">
      <c r="A25" s="13" t="s">
        <v>290</v>
      </c>
      <c r="B25" s="14">
        <v>13</v>
      </c>
      <c r="C25" s="15" t="s">
        <v>49</v>
      </c>
      <c r="D25" s="16" t="s">
        <v>78</v>
      </c>
      <c r="E25" s="17" t="s">
        <v>39</v>
      </c>
      <c r="F25" s="17">
        <v>93752</v>
      </c>
      <c r="G25" s="15" t="s">
        <v>46</v>
      </c>
      <c r="H25" s="15" t="s">
        <v>227</v>
      </c>
      <c r="I25" s="18">
        <v>0.10231481481481482</v>
      </c>
      <c r="J25" s="101">
        <f t="shared" si="0"/>
        <v>4.629629629629428E-05</v>
      </c>
      <c r="K25" s="19"/>
      <c r="L25" s="33"/>
      <c r="M25" s="28"/>
      <c r="N25" s="28"/>
      <c r="O25" s="28"/>
      <c r="P25" s="27">
        <v>3</v>
      </c>
      <c r="Q25" s="27"/>
      <c r="R25" s="28"/>
    </row>
    <row r="26" spans="1:18" s="20" customFormat="1" ht="15">
      <c r="A26" s="13" t="s">
        <v>285</v>
      </c>
      <c r="B26" s="14">
        <v>71</v>
      </c>
      <c r="C26" s="15" t="s">
        <v>156</v>
      </c>
      <c r="D26" s="16" t="s">
        <v>157</v>
      </c>
      <c r="E26" s="17" t="s">
        <v>146</v>
      </c>
      <c r="F26" s="17">
        <v>19040</v>
      </c>
      <c r="G26" s="15" t="s">
        <v>46</v>
      </c>
      <c r="H26" s="15" t="s">
        <v>223</v>
      </c>
      <c r="I26" s="18">
        <v>0.10231481481481482</v>
      </c>
      <c r="J26" s="101">
        <f t="shared" si="0"/>
        <v>4.629629629629428E-05</v>
      </c>
      <c r="K26" s="19"/>
      <c r="L26" s="33"/>
      <c r="M26" s="28"/>
      <c r="N26" s="28"/>
      <c r="O26" s="28"/>
      <c r="P26" s="27">
        <v>2</v>
      </c>
      <c r="Q26" s="27"/>
      <c r="R26" s="28"/>
    </row>
    <row r="27" spans="1:18" s="20" customFormat="1" ht="15">
      <c r="A27" s="13" t="s">
        <v>288</v>
      </c>
      <c r="B27" s="14">
        <v>11</v>
      </c>
      <c r="C27" s="15" t="s">
        <v>42</v>
      </c>
      <c r="D27" s="16" t="s">
        <v>43</v>
      </c>
      <c r="E27" s="17" t="s">
        <v>39</v>
      </c>
      <c r="F27" s="17">
        <v>62012</v>
      </c>
      <c r="G27" s="15" t="s">
        <v>46</v>
      </c>
      <c r="H27" s="15" t="s">
        <v>227</v>
      </c>
      <c r="I27" s="18">
        <v>0.10231481481481482</v>
      </c>
      <c r="J27" s="101">
        <f t="shared" si="0"/>
        <v>4.629629629629428E-05</v>
      </c>
      <c r="K27" s="19"/>
      <c r="L27" s="33"/>
      <c r="M27" s="28"/>
      <c r="N27" s="28"/>
      <c r="O27" s="28"/>
      <c r="P27" s="27">
        <v>1</v>
      </c>
      <c r="Q27" s="27"/>
      <c r="R27" s="28"/>
    </row>
    <row r="28" spans="1:18" s="20" customFormat="1" ht="15">
      <c r="A28" s="13" t="s">
        <v>287</v>
      </c>
      <c r="B28" s="14">
        <v>133</v>
      </c>
      <c r="C28" s="15" t="s">
        <v>92</v>
      </c>
      <c r="D28" s="16" t="s">
        <v>93</v>
      </c>
      <c r="E28" s="17" t="s">
        <v>33</v>
      </c>
      <c r="F28" s="17">
        <v>12896</v>
      </c>
      <c r="G28" s="15" t="s">
        <v>28</v>
      </c>
      <c r="H28" s="15" t="s">
        <v>221</v>
      </c>
      <c r="I28" s="18">
        <v>0.10231481481481482</v>
      </c>
      <c r="J28" s="101">
        <f t="shared" si="0"/>
        <v>4.629629629629428E-05</v>
      </c>
      <c r="K28" s="19"/>
      <c r="M28" s="28"/>
      <c r="N28" s="28"/>
      <c r="O28" s="28"/>
      <c r="P28" s="28"/>
      <c r="Q28" s="28"/>
      <c r="R28" s="28"/>
    </row>
    <row r="29" spans="1:18" s="20" customFormat="1" ht="15">
      <c r="A29" s="13" t="s">
        <v>279</v>
      </c>
      <c r="B29" s="14">
        <v>156</v>
      </c>
      <c r="C29" s="15" t="s">
        <v>147</v>
      </c>
      <c r="D29" s="16" t="s">
        <v>148</v>
      </c>
      <c r="E29" s="17" t="s">
        <v>36</v>
      </c>
      <c r="F29" s="17">
        <v>18304</v>
      </c>
      <c r="G29" s="15" t="s">
        <v>28</v>
      </c>
      <c r="H29" s="15" t="s">
        <v>222</v>
      </c>
      <c r="I29" s="18">
        <v>0.10231481481481482</v>
      </c>
      <c r="J29" s="101">
        <f t="shared" si="0"/>
        <v>4.629629629629428E-05</v>
      </c>
      <c r="K29" s="19"/>
      <c r="L29" s="33"/>
      <c r="M29" s="36"/>
      <c r="N29" s="28"/>
      <c r="O29" s="28"/>
      <c r="P29" s="28"/>
      <c r="Q29" s="28"/>
      <c r="R29" s="28"/>
    </row>
    <row r="30" spans="1:13" s="20" customFormat="1" ht="15">
      <c r="A30" s="13" t="s">
        <v>286</v>
      </c>
      <c r="B30" s="14">
        <v>51</v>
      </c>
      <c r="C30" s="15" t="s">
        <v>133</v>
      </c>
      <c r="D30" s="16" t="s">
        <v>134</v>
      </c>
      <c r="E30" s="17" t="s">
        <v>22</v>
      </c>
      <c r="F30" s="17">
        <v>17556</v>
      </c>
      <c r="G30" s="15" t="s">
        <v>28</v>
      </c>
      <c r="H30" s="15" t="s">
        <v>225</v>
      </c>
      <c r="I30" s="18">
        <v>0.10231481481481482</v>
      </c>
      <c r="J30" s="101">
        <f t="shared" si="0"/>
        <v>4.629629629629428E-05</v>
      </c>
      <c r="K30" s="19"/>
      <c r="L30" s="33"/>
      <c r="M30" s="33"/>
    </row>
    <row r="31" spans="1:13" s="20" customFormat="1" ht="15">
      <c r="A31" s="13" t="s">
        <v>270</v>
      </c>
      <c r="B31" s="14">
        <v>154</v>
      </c>
      <c r="C31" s="15" t="s">
        <v>121</v>
      </c>
      <c r="D31" s="16" t="s">
        <v>143</v>
      </c>
      <c r="E31" s="17" t="s">
        <v>36</v>
      </c>
      <c r="F31" s="17">
        <v>17959</v>
      </c>
      <c r="G31" s="15" t="s">
        <v>46</v>
      </c>
      <c r="H31" s="15" t="s">
        <v>222</v>
      </c>
      <c r="I31" s="18">
        <v>0.10231481481481482</v>
      </c>
      <c r="J31" s="101">
        <f t="shared" si="0"/>
        <v>4.629629629629428E-05</v>
      </c>
      <c r="K31" s="19"/>
      <c r="L31" s="33"/>
      <c r="M31" s="33"/>
    </row>
    <row r="32" spans="1:13" s="20" customFormat="1" ht="15">
      <c r="A32" s="13" t="s">
        <v>283</v>
      </c>
      <c r="B32" s="14">
        <v>92</v>
      </c>
      <c r="C32" s="15" t="s">
        <v>183</v>
      </c>
      <c r="D32" s="16" t="s">
        <v>184</v>
      </c>
      <c r="E32" s="17" t="s">
        <v>83</v>
      </c>
      <c r="F32" s="17">
        <v>9910</v>
      </c>
      <c r="G32" s="15" t="s">
        <v>46</v>
      </c>
      <c r="H32" s="15" t="s">
        <v>229</v>
      </c>
      <c r="I32" s="18">
        <v>0.10231481481481482</v>
      </c>
      <c r="J32" s="101">
        <f t="shared" si="0"/>
        <v>4.629629629629428E-05</v>
      </c>
      <c r="K32" s="19"/>
      <c r="L32" s="33"/>
      <c r="M32" s="33"/>
    </row>
    <row r="33" spans="1:13" s="20" customFormat="1" ht="15">
      <c r="A33" s="13" t="s">
        <v>247</v>
      </c>
      <c r="B33" s="14">
        <v>22</v>
      </c>
      <c r="C33" s="15" t="s">
        <v>55</v>
      </c>
      <c r="D33" s="16" t="s">
        <v>63</v>
      </c>
      <c r="E33" s="17" t="s">
        <v>54</v>
      </c>
      <c r="F33" s="17" t="s">
        <v>56</v>
      </c>
      <c r="G33" s="15" t="s">
        <v>46</v>
      </c>
      <c r="H33" s="15" t="s">
        <v>226</v>
      </c>
      <c r="I33" s="18">
        <v>0.10231481481481482</v>
      </c>
      <c r="J33" s="101">
        <f t="shared" si="0"/>
        <v>4.629629629629428E-05</v>
      </c>
      <c r="K33" s="19"/>
      <c r="L33" s="33"/>
      <c r="M33" s="33"/>
    </row>
    <row r="34" spans="1:13" s="20" customFormat="1" ht="15">
      <c r="A34" s="13" t="s">
        <v>284</v>
      </c>
      <c r="B34" s="14">
        <v>73</v>
      </c>
      <c r="C34" s="15" t="s">
        <v>151</v>
      </c>
      <c r="D34" s="16" t="s">
        <v>152</v>
      </c>
      <c r="E34" s="17" t="s">
        <v>146</v>
      </c>
      <c r="F34" s="17">
        <v>18379</v>
      </c>
      <c r="G34" s="15" t="s">
        <v>28</v>
      </c>
      <c r="H34" s="15" t="s">
        <v>223</v>
      </c>
      <c r="I34" s="18">
        <v>0.10231481481481482</v>
      </c>
      <c r="J34" s="101">
        <f t="shared" si="0"/>
        <v>4.629629629629428E-05</v>
      </c>
      <c r="K34" s="19"/>
      <c r="L34" s="33"/>
      <c r="M34" s="33"/>
    </row>
    <row r="35" spans="1:13" s="20" customFormat="1" ht="15">
      <c r="A35" s="13" t="s">
        <v>282</v>
      </c>
      <c r="B35" s="14">
        <v>131</v>
      </c>
      <c r="C35" s="15" t="s">
        <v>178</v>
      </c>
      <c r="D35" s="16" t="s">
        <v>179</v>
      </c>
      <c r="E35" s="17" t="s">
        <v>141</v>
      </c>
      <c r="F35" s="17">
        <v>8594</v>
      </c>
      <c r="G35" s="15" t="s">
        <v>46</v>
      </c>
      <c r="H35" s="15" t="s">
        <v>221</v>
      </c>
      <c r="I35" s="18">
        <v>0.10231481481481482</v>
      </c>
      <c r="J35" s="101">
        <f t="shared" si="0"/>
        <v>4.629629629629428E-05</v>
      </c>
      <c r="K35" s="19"/>
      <c r="L35" s="33"/>
      <c r="M35" s="33"/>
    </row>
    <row r="36" spans="1:13" s="20" customFormat="1" ht="15">
      <c r="A36" s="13" t="s">
        <v>280</v>
      </c>
      <c r="B36" s="14">
        <v>54</v>
      </c>
      <c r="C36" s="15" t="s">
        <v>101</v>
      </c>
      <c r="D36" s="16" t="s">
        <v>102</v>
      </c>
      <c r="E36" s="17" t="s">
        <v>22</v>
      </c>
      <c r="F36" s="17">
        <v>13320</v>
      </c>
      <c r="G36" s="15" t="s">
        <v>28</v>
      </c>
      <c r="H36" s="15" t="s">
        <v>225</v>
      </c>
      <c r="I36" s="18">
        <v>0.10231481481481482</v>
      </c>
      <c r="J36" s="101">
        <f t="shared" si="0"/>
        <v>4.629629629629428E-05</v>
      </c>
      <c r="K36" s="19"/>
      <c r="M36" s="33"/>
    </row>
    <row r="37" spans="1:13" s="20" customFormat="1" ht="15">
      <c r="A37" s="13" t="s">
        <v>276</v>
      </c>
      <c r="B37" s="14">
        <v>153</v>
      </c>
      <c r="C37" s="15" t="s">
        <v>99</v>
      </c>
      <c r="D37" s="16" t="s">
        <v>100</v>
      </c>
      <c r="E37" s="17" t="s">
        <v>36</v>
      </c>
      <c r="F37" s="17">
        <v>13192</v>
      </c>
      <c r="G37" s="15" t="s">
        <v>46</v>
      </c>
      <c r="H37" s="15" t="s">
        <v>222</v>
      </c>
      <c r="I37" s="18">
        <v>0.10231481481481482</v>
      </c>
      <c r="J37" s="101">
        <f t="shared" si="0"/>
        <v>4.629629629629428E-05</v>
      </c>
      <c r="K37" s="19"/>
      <c r="L37" s="33"/>
      <c r="M37" s="33"/>
    </row>
    <row r="38" spans="1:13" s="20" customFormat="1" ht="15">
      <c r="A38" s="13" t="s">
        <v>278</v>
      </c>
      <c r="B38" s="14">
        <v>111</v>
      </c>
      <c r="C38" s="15" t="s">
        <v>166</v>
      </c>
      <c r="D38" s="16" t="s">
        <v>167</v>
      </c>
      <c r="E38" s="17" t="s">
        <v>168</v>
      </c>
      <c r="F38" s="17">
        <v>5352</v>
      </c>
      <c r="G38" s="15" t="s">
        <v>46</v>
      </c>
      <c r="H38" s="15" t="s">
        <v>230</v>
      </c>
      <c r="I38" s="18">
        <v>0.10231481481481482</v>
      </c>
      <c r="J38" s="101">
        <f t="shared" si="0"/>
        <v>4.629629629629428E-05</v>
      </c>
      <c r="K38" s="19"/>
      <c r="L38" s="33"/>
      <c r="M38" s="33"/>
    </row>
    <row r="39" spans="1:13" s="20" customFormat="1" ht="15">
      <c r="A39" s="13" t="s">
        <v>277</v>
      </c>
      <c r="B39" s="14">
        <v>94</v>
      </c>
      <c r="C39" s="15" t="s">
        <v>149</v>
      </c>
      <c r="D39" s="16" t="s">
        <v>150</v>
      </c>
      <c r="E39" s="17" t="s">
        <v>83</v>
      </c>
      <c r="F39" s="17">
        <v>18360</v>
      </c>
      <c r="G39" s="15" t="s">
        <v>46</v>
      </c>
      <c r="H39" s="15" t="s">
        <v>229</v>
      </c>
      <c r="I39" s="18">
        <v>0.10231481481481482</v>
      </c>
      <c r="J39" s="101">
        <f t="shared" si="0"/>
        <v>4.629629629629428E-05</v>
      </c>
      <c r="K39" s="19"/>
      <c r="L39" s="33"/>
      <c r="M39" s="33"/>
    </row>
    <row r="40" spans="1:13" s="20" customFormat="1" ht="15">
      <c r="A40" s="13" t="s">
        <v>275</v>
      </c>
      <c r="B40" s="14">
        <v>43</v>
      </c>
      <c r="C40" s="15" t="s">
        <v>160</v>
      </c>
      <c r="D40" s="16" t="s">
        <v>161</v>
      </c>
      <c r="E40" s="17" t="s">
        <v>26</v>
      </c>
      <c r="F40" s="17">
        <v>3653</v>
      </c>
      <c r="G40" s="15" t="s">
        <v>28</v>
      </c>
      <c r="H40" s="15" t="s">
        <v>224</v>
      </c>
      <c r="I40" s="18">
        <v>0.10231481481481482</v>
      </c>
      <c r="J40" s="101">
        <f t="shared" si="0"/>
        <v>4.629629629629428E-05</v>
      </c>
      <c r="K40" s="19"/>
      <c r="L40" s="33"/>
      <c r="M40" s="33"/>
    </row>
    <row r="41" spans="1:13" s="20" customFormat="1" ht="15">
      <c r="A41" s="13" t="s">
        <v>260</v>
      </c>
      <c r="B41" s="14">
        <v>124</v>
      </c>
      <c r="C41" s="15" t="s">
        <v>116</v>
      </c>
      <c r="D41" s="16" t="s">
        <v>117</v>
      </c>
      <c r="E41" s="17" t="s">
        <v>118</v>
      </c>
      <c r="F41" s="17">
        <v>15508</v>
      </c>
      <c r="G41" s="15" t="s">
        <v>28</v>
      </c>
      <c r="H41" s="15" t="s">
        <v>221</v>
      </c>
      <c r="I41" s="18">
        <v>0.10231481481481482</v>
      </c>
      <c r="J41" s="101">
        <f t="shared" si="0"/>
        <v>4.629629629629428E-05</v>
      </c>
      <c r="K41" s="19"/>
      <c r="M41" s="33"/>
    </row>
    <row r="42" spans="1:13" s="20" customFormat="1" ht="15">
      <c r="A42" s="13" t="s">
        <v>273</v>
      </c>
      <c r="B42" s="14">
        <v>21</v>
      </c>
      <c r="C42" s="15" t="s">
        <v>211</v>
      </c>
      <c r="D42" s="16" t="s">
        <v>212</v>
      </c>
      <c r="E42" s="17" t="s">
        <v>213</v>
      </c>
      <c r="F42" s="17">
        <v>114</v>
      </c>
      <c r="G42" s="15" t="s">
        <v>28</v>
      </c>
      <c r="H42" s="15" t="s">
        <v>226</v>
      </c>
      <c r="I42" s="18">
        <v>0.10231481481481482</v>
      </c>
      <c r="J42" s="101">
        <f t="shared" si="0"/>
        <v>4.629629629629428E-05</v>
      </c>
      <c r="K42" s="19"/>
      <c r="L42" s="33"/>
      <c r="M42" s="33"/>
    </row>
    <row r="43" spans="1:13" s="20" customFormat="1" ht="15">
      <c r="A43" s="13" t="s">
        <v>267</v>
      </c>
      <c r="B43" s="14">
        <v>16</v>
      </c>
      <c r="C43" s="15" t="s">
        <v>196</v>
      </c>
      <c r="D43" s="16" t="s">
        <v>195</v>
      </c>
      <c r="E43" s="17" t="s">
        <v>39</v>
      </c>
      <c r="F43" s="17">
        <v>150784</v>
      </c>
      <c r="G43" s="15" t="s">
        <v>28</v>
      </c>
      <c r="H43" s="15" t="s">
        <v>227</v>
      </c>
      <c r="I43" s="18">
        <v>0.10244212962962962</v>
      </c>
      <c r="J43" s="101">
        <f t="shared" si="0"/>
        <v>0.00017361111111109662</v>
      </c>
      <c r="K43" s="19"/>
      <c r="L43" s="33"/>
      <c r="M43" s="33"/>
    </row>
    <row r="44" spans="1:13" s="20" customFormat="1" ht="15">
      <c r="A44" s="13" t="s">
        <v>271</v>
      </c>
      <c r="B44" s="14">
        <v>29</v>
      </c>
      <c r="C44" s="15" t="s">
        <v>77</v>
      </c>
      <c r="D44" s="16" t="s">
        <v>70</v>
      </c>
      <c r="E44" s="17" t="s">
        <v>54</v>
      </c>
      <c r="F44" s="17" t="s">
        <v>62</v>
      </c>
      <c r="G44" s="15" t="s">
        <v>46</v>
      </c>
      <c r="H44" s="15" t="s">
        <v>226</v>
      </c>
      <c r="I44" s="18">
        <v>0.10393518518518519</v>
      </c>
      <c r="J44" s="101">
        <f aca="true" t="shared" si="1" ref="J44:J68">I44-$I$12</f>
        <v>0.0016666666666666635</v>
      </c>
      <c r="K44" s="19"/>
      <c r="L44" s="33"/>
      <c r="M44" s="33"/>
    </row>
    <row r="45" spans="1:13" s="20" customFormat="1" ht="15">
      <c r="A45" s="13" t="s">
        <v>259</v>
      </c>
      <c r="B45" s="14">
        <v>27</v>
      </c>
      <c r="C45" s="15" t="s">
        <v>75</v>
      </c>
      <c r="D45" s="16" t="s">
        <v>68</v>
      </c>
      <c r="E45" s="17" t="s">
        <v>54</v>
      </c>
      <c r="F45" s="17" t="s">
        <v>59</v>
      </c>
      <c r="G45" s="15" t="s">
        <v>46</v>
      </c>
      <c r="H45" s="15" t="s">
        <v>226</v>
      </c>
      <c r="I45" s="18">
        <v>0.10393518518518519</v>
      </c>
      <c r="J45" s="101">
        <f t="shared" si="1"/>
        <v>0.0016666666666666635</v>
      </c>
      <c r="K45" s="19"/>
      <c r="M45" s="33"/>
    </row>
    <row r="46" spans="1:13" s="20" customFormat="1" ht="15">
      <c r="A46" s="13" t="s">
        <v>269</v>
      </c>
      <c r="B46" s="14">
        <v>132</v>
      </c>
      <c r="C46" s="15" t="s">
        <v>176</v>
      </c>
      <c r="D46" s="16" t="s">
        <v>177</v>
      </c>
      <c r="E46" s="17" t="s">
        <v>141</v>
      </c>
      <c r="F46" s="17">
        <v>8279</v>
      </c>
      <c r="G46" s="15" t="s">
        <v>46</v>
      </c>
      <c r="H46" s="15" t="s">
        <v>221</v>
      </c>
      <c r="I46" s="18">
        <v>0.10393518518518519</v>
      </c>
      <c r="J46" s="101">
        <f t="shared" si="1"/>
        <v>0.0016666666666666635</v>
      </c>
      <c r="K46" s="19"/>
      <c r="L46" s="33"/>
      <c r="M46" s="33"/>
    </row>
    <row r="47" spans="1:13" s="20" customFormat="1" ht="15">
      <c r="A47" s="13" t="s">
        <v>268</v>
      </c>
      <c r="B47" s="14">
        <v>14</v>
      </c>
      <c r="C47" s="15" t="s">
        <v>47</v>
      </c>
      <c r="D47" s="16" t="s">
        <v>48</v>
      </c>
      <c r="E47" s="17" t="s">
        <v>39</v>
      </c>
      <c r="F47" s="17">
        <v>93456</v>
      </c>
      <c r="G47" s="15" t="s">
        <v>46</v>
      </c>
      <c r="H47" s="15" t="s">
        <v>227</v>
      </c>
      <c r="I47" s="18">
        <v>0.10393518518518519</v>
      </c>
      <c r="J47" s="101">
        <f t="shared" si="1"/>
        <v>0.0016666666666666635</v>
      </c>
      <c r="K47" s="19"/>
      <c r="L47" s="33"/>
      <c r="M47" s="33"/>
    </row>
    <row r="48" spans="1:13" s="20" customFormat="1" ht="15">
      <c r="A48" s="13" t="s">
        <v>266</v>
      </c>
      <c r="B48" s="14">
        <v>171</v>
      </c>
      <c r="C48" s="15" t="s">
        <v>34</v>
      </c>
      <c r="D48" s="16" t="s">
        <v>35</v>
      </c>
      <c r="E48" s="17" t="s">
        <v>25</v>
      </c>
      <c r="F48" s="17">
        <v>11976</v>
      </c>
      <c r="G48" s="15" t="s">
        <v>46</v>
      </c>
      <c r="H48" s="15" t="s">
        <v>223</v>
      </c>
      <c r="I48" s="18">
        <v>0.10393518518518519</v>
      </c>
      <c r="J48" s="101">
        <f t="shared" si="1"/>
        <v>0.0016666666666666635</v>
      </c>
      <c r="K48" s="19"/>
      <c r="L48" s="33"/>
      <c r="M48" s="33"/>
    </row>
    <row r="49" spans="1:13" s="20" customFormat="1" ht="15">
      <c r="A49" s="13" t="s">
        <v>265</v>
      </c>
      <c r="B49" s="14">
        <v>74</v>
      </c>
      <c r="C49" s="15" t="s">
        <v>162</v>
      </c>
      <c r="D49" s="16" t="s">
        <v>163</v>
      </c>
      <c r="E49" s="17" t="s">
        <v>146</v>
      </c>
      <c r="F49" s="17">
        <v>3706</v>
      </c>
      <c r="G49" s="15" t="s">
        <v>28</v>
      </c>
      <c r="H49" s="15" t="s">
        <v>223</v>
      </c>
      <c r="I49" s="18">
        <v>0.10453703703703704</v>
      </c>
      <c r="J49" s="101">
        <f t="shared" si="1"/>
        <v>0.002268518518518517</v>
      </c>
      <c r="K49" s="19"/>
      <c r="L49" s="33"/>
      <c r="M49" s="33"/>
    </row>
    <row r="50" spans="1:13" s="20" customFormat="1" ht="15">
      <c r="A50" s="13" t="s">
        <v>263</v>
      </c>
      <c r="B50" s="14">
        <v>173</v>
      </c>
      <c r="C50" s="15" t="s">
        <v>110</v>
      </c>
      <c r="D50" s="16" t="s">
        <v>111</v>
      </c>
      <c r="E50" s="17" t="s">
        <v>25</v>
      </c>
      <c r="F50" s="17">
        <v>13882</v>
      </c>
      <c r="G50" s="15" t="s">
        <v>46</v>
      </c>
      <c r="H50" s="15" t="s">
        <v>223</v>
      </c>
      <c r="I50" s="18">
        <v>0.10478009259259259</v>
      </c>
      <c r="J50" s="101">
        <f t="shared" si="1"/>
        <v>0.002511574074074069</v>
      </c>
      <c r="K50" s="19"/>
      <c r="M50" s="33"/>
    </row>
    <row r="51" spans="1:13" s="20" customFormat="1" ht="15">
      <c r="A51" s="13" t="s">
        <v>262</v>
      </c>
      <c r="B51" s="14">
        <v>56</v>
      </c>
      <c r="C51" s="15" t="s">
        <v>201</v>
      </c>
      <c r="D51" s="16" t="s">
        <v>202</v>
      </c>
      <c r="E51" s="17" t="s">
        <v>22</v>
      </c>
      <c r="F51" s="99">
        <v>7217</v>
      </c>
      <c r="G51" s="15" t="s">
        <v>46</v>
      </c>
      <c r="H51" s="15" t="s">
        <v>225</v>
      </c>
      <c r="I51" s="18">
        <v>0.10478009259259259</v>
      </c>
      <c r="J51" s="101">
        <f t="shared" si="1"/>
        <v>0.002511574074074069</v>
      </c>
      <c r="K51" s="19"/>
      <c r="L51" s="33"/>
      <c r="M51" s="33"/>
    </row>
    <row r="52" spans="1:13" s="20" customFormat="1" ht="15">
      <c r="A52" s="13" t="s">
        <v>251</v>
      </c>
      <c r="B52" s="14">
        <v>81</v>
      </c>
      <c r="C52" s="15" t="s">
        <v>94</v>
      </c>
      <c r="D52" s="16" t="s">
        <v>95</v>
      </c>
      <c r="E52" s="17" t="s">
        <v>96</v>
      </c>
      <c r="F52" s="17">
        <v>12950</v>
      </c>
      <c r="G52" s="15" t="s">
        <v>46</v>
      </c>
      <c r="H52" s="15" t="s">
        <v>230</v>
      </c>
      <c r="I52" s="18">
        <v>0.10530092592592592</v>
      </c>
      <c r="J52" s="101">
        <f t="shared" si="1"/>
        <v>0.0030324074074074003</v>
      </c>
      <c r="K52" s="19"/>
      <c r="L52" s="33"/>
      <c r="M52" s="33"/>
    </row>
    <row r="53" spans="1:13" s="20" customFormat="1" ht="15">
      <c r="A53" s="13" t="s">
        <v>261</v>
      </c>
      <c r="B53" s="14">
        <v>122</v>
      </c>
      <c r="C53" s="15" t="s">
        <v>158</v>
      </c>
      <c r="D53" s="16" t="s">
        <v>159</v>
      </c>
      <c r="E53" s="17" t="s">
        <v>118</v>
      </c>
      <c r="F53" s="17">
        <v>19052</v>
      </c>
      <c r="G53" s="15" t="s">
        <v>46</v>
      </c>
      <c r="H53" s="15" t="s">
        <v>221</v>
      </c>
      <c r="I53" s="18">
        <v>0.10530092592592592</v>
      </c>
      <c r="J53" s="101">
        <f t="shared" si="1"/>
        <v>0.0030324074074074003</v>
      </c>
      <c r="K53" s="19"/>
      <c r="L53" s="33"/>
      <c r="M53" s="33"/>
    </row>
    <row r="54" spans="1:13" s="20" customFormat="1" ht="15">
      <c r="A54" s="13" t="s">
        <v>253</v>
      </c>
      <c r="B54" s="14">
        <v>25</v>
      </c>
      <c r="C54" s="15" t="s">
        <v>73</v>
      </c>
      <c r="D54" s="16" t="s">
        <v>66</v>
      </c>
      <c r="E54" s="17" t="s">
        <v>54</v>
      </c>
      <c r="F54" s="17" t="s">
        <v>59</v>
      </c>
      <c r="G54" s="15" t="s">
        <v>46</v>
      </c>
      <c r="H54" s="15" t="s">
        <v>226</v>
      </c>
      <c r="I54" s="18">
        <v>0.10537037037037038</v>
      </c>
      <c r="J54" s="101">
        <f t="shared" si="1"/>
        <v>0.0031018518518518556</v>
      </c>
      <c r="K54" s="19"/>
      <c r="L54" s="33"/>
      <c r="M54" s="33"/>
    </row>
    <row r="55" spans="1:13" s="20" customFormat="1" ht="15">
      <c r="A55" s="13" t="s">
        <v>258</v>
      </c>
      <c r="B55" s="14">
        <v>26</v>
      </c>
      <c r="C55" s="15" t="s">
        <v>74</v>
      </c>
      <c r="D55" s="16" t="s">
        <v>67</v>
      </c>
      <c r="E55" s="17" t="s">
        <v>54</v>
      </c>
      <c r="F55" s="17" t="s">
        <v>60</v>
      </c>
      <c r="G55" s="15" t="s">
        <v>46</v>
      </c>
      <c r="H55" s="15" t="s">
        <v>226</v>
      </c>
      <c r="I55" s="18">
        <v>0.10537037037037038</v>
      </c>
      <c r="J55" s="101">
        <f t="shared" si="1"/>
        <v>0.0031018518518518556</v>
      </c>
      <c r="K55" s="19"/>
      <c r="M55" s="33"/>
    </row>
    <row r="56" spans="1:13" s="20" customFormat="1" ht="15">
      <c r="A56" s="13" t="s">
        <v>256</v>
      </c>
      <c r="B56" s="14">
        <v>45</v>
      </c>
      <c r="C56" s="15" t="s">
        <v>137</v>
      </c>
      <c r="D56" s="16" t="s">
        <v>138</v>
      </c>
      <c r="E56" s="17" t="s">
        <v>26</v>
      </c>
      <c r="F56" s="17">
        <v>17773</v>
      </c>
      <c r="G56" s="15" t="s">
        <v>46</v>
      </c>
      <c r="H56" s="15" t="s">
        <v>224</v>
      </c>
      <c r="I56" s="18">
        <v>0.10537037037037038</v>
      </c>
      <c r="J56" s="101">
        <f t="shared" si="1"/>
        <v>0.0031018518518518556</v>
      </c>
      <c r="K56" s="19"/>
      <c r="L56" s="33"/>
      <c r="M56" s="33"/>
    </row>
    <row r="57" spans="1:13" s="20" customFormat="1" ht="15">
      <c r="A57" s="13" t="s">
        <v>255</v>
      </c>
      <c r="B57" s="14">
        <v>15</v>
      </c>
      <c r="C57" s="15" t="s">
        <v>79</v>
      </c>
      <c r="D57" s="16" t="s">
        <v>80</v>
      </c>
      <c r="E57" s="17" t="s">
        <v>39</v>
      </c>
      <c r="F57" s="17">
        <v>62374</v>
      </c>
      <c r="G57" s="15" t="s">
        <v>27</v>
      </c>
      <c r="H57" s="15" t="s">
        <v>227</v>
      </c>
      <c r="I57" s="18">
        <v>0.10537037037037038</v>
      </c>
      <c r="J57" s="101">
        <f t="shared" si="1"/>
        <v>0.0031018518518518556</v>
      </c>
      <c r="K57" s="19"/>
      <c r="L57" s="33"/>
      <c r="M57" s="33"/>
    </row>
    <row r="58" spans="1:13" s="20" customFormat="1" ht="15">
      <c r="A58" s="13" t="s">
        <v>254</v>
      </c>
      <c r="B58" s="14">
        <v>12</v>
      </c>
      <c r="C58" s="15" t="s">
        <v>40</v>
      </c>
      <c r="D58" s="16" t="s">
        <v>41</v>
      </c>
      <c r="E58" s="17" t="s">
        <v>39</v>
      </c>
      <c r="F58" s="17">
        <v>61924</v>
      </c>
      <c r="G58" s="15" t="s">
        <v>28</v>
      </c>
      <c r="H58" s="15" t="s">
        <v>227</v>
      </c>
      <c r="I58" s="18">
        <v>0.10537037037037038</v>
      </c>
      <c r="J58" s="101">
        <f t="shared" si="1"/>
        <v>0.0031018518518518556</v>
      </c>
      <c r="K58" s="19"/>
      <c r="L58" s="33"/>
      <c r="M58" s="33"/>
    </row>
    <row r="59" spans="1:13" s="20" customFormat="1" ht="15">
      <c r="A59" s="13" t="s">
        <v>252</v>
      </c>
      <c r="B59" s="14">
        <v>152</v>
      </c>
      <c r="C59" s="15" t="s">
        <v>97</v>
      </c>
      <c r="D59" s="16" t="s">
        <v>98</v>
      </c>
      <c r="E59" s="17" t="s">
        <v>36</v>
      </c>
      <c r="F59" s="17">
        <v>12966</v>
      </c>
      <c r="G59" s="15" t="s">
        <v>46</v>
      </c>
      <c r="H59" s="15" t="s">
        <v>222</v>
      </c>
      <c r="I59" s="18">
        <v>0.10601851851851851</v>
      </c>
      <c r="J59" s="101">
        <f t="shared" si="1"/>
        <v>0.0037499999999999895</v>
      </c>
      <c r="K59" s="19"/>
      <c r="L59" s="33"/>
      <c r="M59" s="33"/>
    </row>
    <row r="60" spans="1:13" s="20" customFormat="1" ht="15">
      <c r="A60" s="13" t="s">
        <v>250</v>
      </c>
      <c r="B60" s="14">
        <v>72</v>
      </c>
      <c r="C60" s="15" t="s">
        <v>144</v>
      </c>
      <c r="D60" s="16" t="s">
        <v>145</v>
      </c>
      <c r="E60" s="17" t="s">
        <v>146</v>
      </c>
      <c r="F60" s="17">
        <v>18044</v>
      </c>
      <c r="G60" s="15" t="s">
        <v>46</v>
      </c>
      <c r="H60" s="15" t="s">
        <v>223</v>
      </c>
      <c r="I60" s="18">
        <v>0.10601851851851851</v>
      </c>
      <c r="J60" s="101">
        <f t="shared" si="1"/>
        <v>0.0037499999999999895</v>
      </c>
      <c r="K60" s="19"/>
      <c r="L60" s="33"/>
      <c r="M60" s="33"/>
    </row>
    <row r="61" spans="1:13" s="20" customFormat="1" ht="15">
      <c r="A61" s="13" t="s">
        <v>249</v>
      </c>
      <c r="B61" s="14">
        <v>46</v>
      </c>
      <c r="C61" s="15" t="s">
        <v>85</v>
      </c>
      <c r="D61" s="16" t="s">
        <v>86</v>
      </c>
      <c r="E61" s="17" t="s">
        <v>26</v>
      </c>
      <c r="F61" s="17">
        <v>12006</v>
      </c>
      <c r="G61" s="15" t="s">
        <v>46</v>
      </c>
      <c r="H61" s="15" t="s">
        <v>224</v>
      </c>
      <c r="I61" s="18">
        <v>0.10601851851851851</v>
      </c>
      <c r="J61" s="101">
        <f t="shared" si="1"/>
        <v>0.0037499999999999895</v>
      </c>
      <c r="K61" s="19"/>
      <c r="M61" s="33"/>
    </row>
    <row r="62" spans="1:13" s="20" customFormat="1" ht="15">
      <c r="A62" s="13" t="s">
        <v>237</v>
      </c>
      <c r="B62" s="14">
        <v>9</v>
      </c>
      <c r="C62" s="15" t="s">
        <v>173</v>
      </c>
      <c r="D62" s="16" t="s">
        <v>174</v>
      </c>
      <c r="E62" s="17" t="s">
        <v>175</v>
      </c>
      <c r="F62" s="17">
        <v>7414</v>
      </c>
      <c r="G62" s="15" t="s">
        <v>28</v>
      </c>
      <c r="H62" s="15" t="s">
        <v>228</v>
      </c>
      <c r="I62" s="18">
        <v>0.1065162037037037</v>
      </c>
      <c r="J62" s="101">
        <f t="shared" si="1"/>
        <v>0.004247685185185174</v>
      </c>
      <c r="K62" s="19"/>
      <c r="L62" s="33"/>
      <c r="M62" s="33"/>
    </row>
    <row r="63" spans="1:13" s="20" customFormat="1" ht="15">
      <c r="A63" s="13" t="s">
        <v>241</v>
      </c>
      <c r="B63" s="14">
        <v>158</v>
      </c>
      <c r="C63" s="15" t="s">
        <v>37</v>
      </c>
      <c r="D63" s="16" t="s">
        <v>38</v>
      </c>
      <c r="E63" s="17" t="s">
        <v>36</v>
      </c>
      <c r="F63" s="17">
        <v>14769</v>
      </c>
      <c r="G63" s="15" t="s">
        <v>28</v>
      </c>
      <c r="H63" s="15" t="s">
        <v>222</v>
      </c>
      <c r="I63" s="18">
        <v>0.10731481481481481</v>
      </c>
      <c r="J63" s="101">
        <f t="shared" si="1"/>
        <v>0.005046296296296285</v>
      </c>
      <c r="K63" s="19"/>
      <c r="L63" s="33"/>
      <c r="M63" s="33"/>
    </row>
    <row r="64" spans="1:13" s="20" customFormat="1" ht="15">
      <c r="A64" s="13" t="s">
        <v>248</v>
      </c>
      <c r="B64" s="14">
        <v>93</v>
      </c>
      <c r="C64" s="15" t="s">
        <v>87</v>
      </c>
      <c r="D64" s="16" t="s">
        <v>88</v>
      </c>
      <c r="E64" s="17" t="s">
        <v>83</v>
      </c>
      <c r="F64" s="17">
        <v>12753</v>
      </c>
      <c r="G64" s="15" t="s">
        <v>28</v>
      </c>
      <c r="H64" s="15" t="s">
        <v>229</v>
      </c>
      <c r="I64" s="18">
        <v>0.1078587962962963</v>
      </c>
      <c r="J64" s="101">
        <f t="shared" si="1"/>
        <v>0.005590277777777777</v>
      </c>
      <c r="K64" s="19"/>
      <c r="L64" s="33"/>
      <c r="M64" s="33"/>
    </row>
    <row r="65" spans="1:13" s="20" customFormat="1" ht="15">
      <c r="A65" s="13" t="s">
        <v>246</v>
      </c>
      <c r="B65" s="14">
        <v>59</v>
      </c>
      <c r="C65" s="15" t="s">
        <v>107</v>
      </c>
      <c r="D65" s="16" t="s">
        <v>108</v>
      </c>
      <c r="E65" s="17" t="s">
        <v>109</v>
      </c>
      <c r="F65" s="17">
        <v>13591</v>
      </c>
      <c r="G65" s="15" t="s">
        <v>28</v>
      </c>
      <c r="H65" s="15" t="s">
        <v>225</v>
      </c>
      <c r="I65" s="18">
        <v>0.11046296296296297</v>
      </c>
      <c r="J65" s="101">
        <f t="shared" si="1"/>
        <v>0.008194444444444449</v>
      </c>
      <c r="K65" s="19"/>
      <c r="L65" s="33"/>
      <c r="M65" s="33"/>
    </row>
    <row r="66" spans="1:13" s="20" customFormat="1" ht="15">
      <c r="A66" s="13" t="s">
        <v>243</v>
      </c>
      <c r="B66" s="14">
        <v>44</v>
      </c>
      <c r="C66" s="15" t="s">
        <v>114</v>
      </c>
      <c r="D66" s="16" t="s">
        <v>115</v>
      </c>
      <c r="E66" s="17" t="s">
        <v>26</v>
      </c>
      <c r="F66" s="17">
        <v>15228</v>
      </c>
      <c r="G66" s="15" t="s">
        <v>28</v>
      </c>
      <c r="H66" s="15" t="s">
        <v>224</v>
      </c>
      <c r="I66" s="18">
        <v>0.11050925925925925</v>
      </c>
      <c r="J66" s="101">
        <f t="shared" si="1"/>
        <v>0.008240740740740729</v>
      </c>
      <c r="K66" s="19"/>
      <c r="L66" s="33"/>
      <c r="M66" s="33"/>
    </row>
    <row r="67" spans="1:13" s="20" customFormat="1" ht="15">
      <c r="A67" s="13" t="s">
        <v>245</v>
      </c>
      <c r="B67" s="14">
        <v>2</v>
      </c>
      <c r="C67" s="15" t="s">
        <v>89</v>
      </c>
      <c r="D67" s="16" t="s">
        <v>90</v>
      </c>
      <c r="E67" s="17" t="s">
        <v>91</v>
      </c>
      <c r="F67" s="17">
        <v>12832</v>
      </c>
      <c r="G67" s="15" t="s">
        <v>46</v>
      </c>
      <c r="H67" s="15" t="s">
        <v>228</v>
      </c>
      <c r="I67" s="18">
        <v>0.11197916666666667</v>
      </c>
      <c r="J67" s="101">
        <f t="shared" si="1"/>
        <v>0.009710648148148149</v>
      </c>
      <c r="K67" s="19"/>
      <c r="L67" s="33"/>
      <c r="M67" s="33"/>
    </row>
    <row r="68" spans="1:13" s="20" customFormat="1" ht="15">
      <c r="A68" s="13" t="s">
        <v>244</v>
      </c>
      <c r="B68" s="14">
        <v>157</v>
      </c>
      <c r="C68" s="15" t="s">
        <v>105</v>
      </c>
      <c r="D68" s="16" t="s">
        <v>106</v>
      </c>
      <c r="E68" s="17" t="s">
        <v>36</v>
      </c>
      <c r="F68" s="17">
        <v>13538</v>
      </c>
      <c r="G68" s="15" t="s">
        <v>28</v>
      </c>
      <c r="H68" s="15" t="s">
        <v>222</v>
      </c>
      <c r="I68" s="18">
        <v>0.11203703703703705</v>
      </c>
      <c r="J68" s="101">
        <f t="shared" si="1"/>
        <v>0.009768518518518524</v>
      </c>
      <c r="K68" s="19"/>
      <c r="L68" s="33"/>
      <c r="M68" s="33"/>
    </row>
    <row r="69" spans="1:13" s="20" customFormat="1" ht="15">
      <c r="A69" s="13"/>
      <c r="B69" s="14">
        <v>41</v>
      </c>
      <c r="C69" s="15" t="s">
        <v>135</v>
      </c>
      <c r="D69" s="16" t="s">
        <v>136</v>
      </c>
      <c r="E69" s="17" t="s">
        <v>26</v>
      </c>
      <c r="F69" s="17">
        <v>17641</v>
      </c>
      <c r="G69" s="15" t="s">
        <v>28</v>
      </c>
      <c r="H69" s="15" t="s">
        <v>224</v>
      </c>
      <c r="I69" s="18" t="s">
        <v>236</v>
      </c>
      <c r="J69" s="101" t="s">
        <v>236</v>
      </c>
      <c r="K69" s="19"/>
      <c r="L69" s="33"/>
      <c r="M69" s="33"/>
    </row>
    <row r="70" spans="1:13" s="20" customFormat="1" ht="15">
      <c r="A70" s="13"/>
      <c r="B70" s="14">
        <v>58</v>
      </c>
      <c r="C70" s="15" t="s">
        <v>119</v>
      </c>
      <c r="D70" s="16" t="s">
        <v>153</v>
      </c>
      <c r="E70" s="17" t="s">
        <v>154</v>
      </c>
      <c r="F70" s="17">
        <v>18595</v>
      </c>
      <c r="G70" s="15" t="s">
        <v>28</v>
      </c>
      <c r="H70" s="15" t="s">
        <v>225</v>
      </c>
      <c r="I70" s="18" t="s">
        <v>236</v>
      </c>
      <c r="J70" s="101" t="s">
        <v>236</v>
      </c>
      <c r="K70" s="19"/>
      <c r="L70" s="33"/>
      <c r="M70" s="33"/>
    </row>
    <row r="71" spans="1:13" s="20" customFormat="1" ht="15">
      <c r="A71" s="13"/>
      <c r="B71" s="14">
        <v>91</v>
      </c>
      <c r="C71" s="15" t="s">
        <v>81</v>
      </c>
      <c r="D71" s="16" t="s">
        <v>82</v>
      </c>
      <c r="E71" s="17" t="s">
        <v>83</v>
      </c>
      <c r="F71" s="17">
        <v>10437</v>
      </c>
      <c r="G71" s="15" t="s">
        <v>46</v>
      </c>
      <c r="H71" s="15" t="s">
        <v>229</v>
      </c>
      <c r="I71" s="18" t="s">
        <v>236</v>
      </c>
      <c r="J71" s="101" t="s">
        <v>236</v>
      </c>
      <c r="K71" s="19"/>
      <c r="L71" s="33"/>
      <c r="M71" s="33"/>
    </row>
    <row r="72" spans="1:13" s="20" customFormat="1" ht="15">
      <c r="A72" s="13"/>
      <c r="B72" s="14">
        <v>161</v>
      </c>
      <c r="C72" s="15" t="s">
        <v>180</v>
      </c>
      <c r="D72" s="16" t="s">
        <v>181</v>
      </c>
      <c r="E72" s="17" t="s">
        <v>182</v>
      </c>
      <c r="F72" s="17">
        <v>9611</v>
      </c>
      <c r="G72" s="15" t="s">
        <v>28</v>
      </c>
      <c r="H72" s="15" t="s">
        <v>230</v>
      </c>
      <c r="I72" s="18" t="s">
        <v>236</v>
      </c>
      <c r="J72" s="101" t="s">
        <v>236</v>
      </c>
      <c r="K72" s="19"/>
      <c r="M72" s="33"/>
    </row>
    <row r="73" spans="1:13" s="20" customFormat="1" ht="15">
      <c r="A73" s="13"/>
      <c r="B73" s="14">
        <v>24</v>
      </c>
      <c r="C73" s="15" t="s">
        <v>72</v>
      </c>
      <c r="D73" s="16" t="s">
        <v>65</v>
      </c>
      <c r="E73" s="17" t="s">
        <v>54</v>
      </c>
      <c r="F73" s="17" t="s">
        <v>58</v>
      </c>
      <c r="G73" s="15" t="s">
        <v>46</v>
      </c>
      <c r="H73" s="15" t="s">
        <v>226</v>
      </c>
      <c r="I73" s="18" t="s">
        <v>405</v>
      </c>
      <c r="J73" s="101" t="s">
        <v>405</v>
      </c>
      <c r="K73" s="19"/>
      <c r="L73" s="33"/>
      <c r="M73" s="33"/>
    </row>
    <row r="74" spans="1:13" s="20" customFormat="1" ht="15">
      <c r="A74" s="13"/>
      <c r="B74" s="14">
        <v>31</v>
      </c>
      <c r="C74" s="15" t="s">
        <v>122</v>
      </c>
      <c r="D74" s="16" t="s">
        <v>123</v>
      </c>
      <c r="E74" s="17" t="s">
        <v>84</v>
      </c>
      <c r="F74" s="17">
        <v>16602</v>
      </c>
      <c r="G74" s="15" t="s">
        <v>46</v>
      </c>
      <c r="H74" s="15" t="s">
        <v>224</v>
      </c>
      <c r="I74" s="18" t="s">
        <v>405</v>
      </c>
      <c r="J74" s="101" t="s">
        <v>405</v>
      </c>
      <c r="K74" s="19"/>
      <c r="L74" s="33"/>
      <c r="M74" s="33"/>
    </row>
    <row r="75" spans="1:13" s="20" customFormat="1" ht="15">
      <c r="A75" s="13"/>
      <c r="B75" s="14">
        <v>60</v>
      </c>
      <c r="C75" s="15" t="s">
        <v>112</v>
      </c>
      <c r="D75" s="16" t="s">
        <v>113</v>
      </c>
      <c r="E75" s="17" t="s">
        <v>109</v>
      </c>
      <c r="F75" s="17">
        <v>14287</v>
      </c>
      <c r="G75" s="15" t="s">
        <v>28</v>
      </c>
      <c r="H75" s="15" t="s">
        <v>225</v>
      </c>
      <c r="I75" s="18" t="s">
        <v>405</v>
      </c>
      <c r="J75" s="101" t="s">
        <v>405</v>
      </c>
      <c r="K75" s="19"/>
      <c r="L75" s="33"/>
      <c r="M75" s="33"/>
    </row>
    <row r="76" spans="1:21" s="151" customFormat="1" ht="15">
      <c r="A76" s="152"/>
      <c r="B76" s="152" t="s">
        <v>420</v>
      </c>
      <c r="C76" s="7"/>
      <c r="D76" s="152"/>
      <c r="E76" s="152"/>
      <c r="F76" s="152"/>
      <c r="G76" s="152"/>
      <c r="H76" s="152"/>
      <c r="I76" s="152"/>
      <c r="J76" s="152"/>
      <c r="K76" s="152"/>
      <c r="M76"/>
      <c r="N76"/>
      <c r="O76"/>
      <c r="P76"/>
      <c r="Q76"/>
      <c r="R76"/>
      <c r="S76"/>
      <c r="T76"/>
      <c r="U76"/>
    </row>
    <row r="77" spans="2:21" s="151" customFormat="1" ht="12.75">
      <c r="B77" s="40"/>
      <c r="C77" s="36"/>
      <c r="M77"/>
      <c r="N77"/>
      <c r="O77"/>
      <c r="P77"/>
      <c r="Q77"/>
      <c r="R77"/>
      <c r="S77"/>
      <c r="T77"/>
      <c r="U77"/>
    </row>
    <row r="80" spans="2:3" ht="12.75">
      <c r="B80" s="40"/>
      <c r="C80" s="36" t="s">
        <v>348</v>
      </c>
    </row>
    <row r="81" spans="2:21" s="151" customFormat="1" ht="12.75">
      <c r="B81" s="40" t="s">
        <v>349</v>
      </c>
      <c r="C81" s="36" t="s">
        <v>427</v>
      </c>
      <c r="M81"/>
      <c r="N81"/>
      <c r="O81"/>
      <c r="P81"/>
      <c r="Q81"/>
      <c r="R81"/>
      <c r="S81"/>
      <c r="T81"/>
      <c r="U81"/>
    </row>
    <row r="82" spans="2:21" s="151" customFormat="1" ht="12.75">
      <c r="B82" s="40" t="s">
        <v>340</v>
      </c>
      <c r="C82" s="36" t="s">
        <v>428</v>
      </c>
      <c r="M82"/>
      <c r="N82"/>
      <c r="O82"/>
      <c r="P82"/>
      <c r="Q82"/>
      <c r="R82"/>
      <c r="S82"/>
      <c r="T82"/>
      <c r="U82"/>
    </row>
    <row r="83" spans="2:21" s="151" customFormat="1" ht="12.75">
      <c r="B83" s="40" t="s">
        <v>421</v>
      </c>
      <c r="C83" s="151" t="s">
        <v>429</v>
      </c>
      <c r="M83"/>
      <c r="N83"/>
      <c r="O83"/>
      <c r="P83"/>
      <c r="Q83"/>
      <c r="R83"/>
      <c r="S83"/>
      <c r="T83"/>
      <c r="U83"/>
    </row>
    <row r="84" spans="2:21" s="151" customFormat="1" ht="12.75">
      <c r="B84" s="40"/>
      <c r="M84"/>
      <c r="N84"/>
      <c r="O84"/>
      <c r="P84"/>
      <c r="Q84"/>
      <c r="R84"/>
      <c r="S84"/>
      <c r="T84"/>
      <c r="U84"/>
    </row>
    <row r="85" spans="2:21" s="151" customFormat="1" ht="12.75">
      <c r="B85" s="36"/>
      <c r="C85" s="36" t="s">
        <v>350</v>
      </c>
      <c r="M85"/>
      <c r="N85"/>
      <c r="O85"/>
      <c r="P85"/>
      <c r="Q85"/>
      <c r="R85"/>
      <c r="S85"/>
      <c r="T85"/>
      <c r="U85"/>
    </row>
    <row r="86" spans="3:21" s="151" customFormat="1" ht="12.75">
      <c r="C86" s="36"/>
      <c r="M86"/>
      <c r="N86"/>
      <c r="O86"/>
      <c r="P86"/>
      <c r="Q86"/>
      <c r="R86"/>
      <c r="S86"/>
      <c r="T86"/>
      <c r="U86"/>
    </row>
    <row r="87" spans="2:21" s="151" customFormat="1" ht="12.75">
      <c r="B87" s="36" t="s">
        <v>431</v>
      </c>
      <c r="M87"/>
      <c r="N87"/>
      <c r="O87"/>
      <c r="P87"/>
      <c r="Q87"/>
      <c r="R87"/>
      <c r="S87"/>
      <c r="T87"/>
      <c r="U87"/>
    </row>
    <row r="88" spans="2:21" s="151" customFormat="1" ht="12.75">
      <c r="B88" s="36" t="s">
        <v>432</v>
      </c>
      <c r="C88" s="2"/>
      <c r="M88"/>
      <c r="N88"/>
      <c r="O88"/>
      <c r="P88"/>
      <c r="Q88"/>
      <c r="R88"/>
      <c r="S88"/>
      <c r="T88"/>
      <c r="U88"/>
    </row>
    <row r="89" spans="13:21" s="151" customFormat="1" ht="12.75">
      <c r="M89"/>
      <c r="N89"/>
      <c r="O89"/>
      <c r="P89"/>
      <c r="Q89"/>
      <c r="R89"/>
      <c r="S89"/>
      <c r="T89"/>
      <c r="U89"/>
    </row>
    <row r="90" spans="13:21" s="151" customFormat="1" ht="12.75">
      <c r="M90"/>
      <c r="N90"/>
      <c r="O90"/>
      <c r="P90"/>
      <c r="Q90"/>
      <c r="R90"/>
      <c r="S90"/>
      <c r="T90"/>
      <c r="U90"/>
    </row>
    <row r="91" spans="3:21" s="151" customFormat="1" ht="12.75">
      <c r="C91" s="2"/>
      <c r="M91"/>
      <c r="N91"/>
      <c r="O91"/>
      <c r="P91"/>
      <c r="Q91"/>
      <c r="R91"/>
      <c r="S91"/>
      <c r="T91"/>
      <c r="U91"/>
    </row>
    <row r="92" spans="3:21" s="151" customFormat="1" ht="12.75">
      <c r="C92" s="2"/>
      <c r="M92"/>
      <c r="N92"/>
      <c r="O92"/>
      <c r="P92"/>
      <c r="Q92"/>
      <c r="R92"/>
      <c r="S92"/>
      <c r="T92"/>
      <c r="U92"/>
    </row>
    <row r="93" spans="3:21" s="151" customFormat="1" ht="12.75">
      <c r="C93" s="2"/>
      <c r="M93"/>
      <c r="N93"/>
      <c r="O93"/>
      <c r="P93"/>
      <c r="Q93"/>
      <c r="R93"/>
      <c r="S93"/>
      <c r="T93"/>
      <c r="U93"/>
    </row>
    <row r="94" spans="3:21" s="151" customFormat="1" ht="12.75">
      <c r="C94" s="2"/>
      <c r="M94"/>
      <c r="N94"/>
      <c r="O94"/>
      <c r="P94"/>
      <c r="Q94"/>
      <c r="R94"/>
      <c r="S94"/>
      <c r="T94"/>
      <c r="U94"/>
    </row>
    <row r="108" spans="2:3" ht="12.75">
      <c r="B108" s="40"/>
      <c r="C108" s="36"/>
    </row>
    <row r="109" spans="2:3" ht="12.75">
      <c r="B109" s="40"/>
      <c r="C109" s="36"/>
    </row>
    <row r="110" spans="2:3" ht="12.75">
      <c r="B110" s="40"/>
      <c r="C110" s="36"/>
    </row>
    <row r="111" spans="2:3" ht="12.75">
      <c r="B111" s="40"/>
      <c r="C111" s="36"/>
    </row>
    <row r="112" spans="2:3" ht="12.75">
      <c r="B112" s="40"/>
      <c r="C112" s="36"/>
    </row>
    <row r="113" spans="2:3" ht="12.75">
      <c r="B113" s="40"/>
      <c r="C113" s="36"/>
    </row>
    <row r="114" spans="2:3" ht="12.75">
      <c r="B114" s="40"/>
      <c r="C114" s="36"/>
    </row>
    <row r="115" spans="2:3" ht="12.75">
      <c r="B115" s="40"/>
      <c r="C115" s="36"/>
    </row>
    <row r="116" spans="2:3" ht="12.75">
      <c r="B116" s="40"/>
      <c r="C116" s="36"/>
    </row>
    <row r="117" spans="2:3" ht="12.75">
      <c r="B117" s="40"/>
      <c r="C117" s="36"/>
    </row>
    <row r="118" spans="2:3" ht="12.75">
      <c r="B118" s="40"/>
      <c r="C118" s="36"/>
    </row>
    <row r="119" spans="2:3" ht="12.75">
      <c r="B119" s="40"/>
      <c r="C119" s="36"/>
    </row>
    <row r="120" spans="2:3" ht="12.75">
      <c r="B120" s="40"/>
      <c r="C120" s="36"/>
    </row>
    <row r="124" spans="2:3" ht="12.75">
      <c r="B124" s="40"/>
      <c r="C124" s="36"/>
    </row>
    <row r="125" spans="2:3" ht="12.75">
      <c r="B125" s="40"/>
      <c r="C125" s="36"/>
    </row>
    <row r="126" spans="2:3" ht="12.75">
      <c r="B126" s="40"/>
      <c r="C126" s="36"/>
    </row>
    <row r="127" spans="2:3" ht="12.75">
      <c r="B127" s="40"/>
      <c r="C127" s="36"/>
    </row>
    <row r="128" spans="2:3" ht="12.75">
      <c r="B128" s="40"/>
      <c r="C128" s="36"/>
    </row>
    <row r="129" spans="1:20" ht="6" customHeight="1">
      <c r="A129" s="150"/>
      <c r="B129" s="150"/>
      <c r="C129" s="150"/>
      <c r="D129" s="150"/>
      <c r="E129" s="150"/>
      <c r="F129" s="150"/>
      <c r="G129" s="150"/>
      <c r="H129" s="150"/>
      <c r="I129" s="150"/>
      <c r="J129" s="150"/>
      <c r="K129" s="150"/>
      <c r="L129"/>
      <c r="T129" s="10"/>
    </row>
    <row r="130" spans="1:21" ht="12.75">
      <c r="A130" s="8"/>
      <c r="B130" s="8"/>
      <c r="C130" s="9"/>
      <c r="D130" s="8"/>
      <c r="E130" s="8"/>
      <c r="F130" s="8"/>
      <c r="G130" s="8"/>
      <c r="H130" s="8"/>
      <c r="I130" s="8"/>
      <c r="J130" s="8"/>
      <c r="K130" s="8"/>
      <c r="L130"/>
      <c r="T130" s="10"/>
      <c r="U130" s="10"/>
    </row>
    <row r="131" spans="1:21" ht="12.75">
      <c r="A131" s="8"/>
      <c r="B131" s="8"/>
      <c r="C131" s="9"/>
      <c r="D131" s="8"/>
      <c r="E131" s="8"/>
      <c r="F131" s="8"/>
      <c r="G131" s="8"/>
      <c r="H131" s="8"/>
      <c r="I131" s="8"/>
      <c r="J131" s="8"/>
      <c r="K131" s="8"/>
      <c r="L131"/>
      <c r="T131" s="10"/>
      <c r="U131" s="10"/>
    </row>
    <row r="132" spans="1:21" ht="12.75">
      <c r="A132" s="8"/>
      <c r="B132" s="8"/>
      <c r="C132" s="9"/>
      <c r="D132" s="8"/>
      <c r="E132" s="8"/>
      <c r="F132" s="8"/>
      <c r="G132" s="8"/>
      <c r="H132" s="8"/>
      <c r="I132" s="8"/>
      <c r="J132" s="8"/>
      <c r="K132" s="8"/>
      <c r="L132"/>
      <c r="T132" s="10"/>
      <c r="U132" s="10"/>
    </row>
    <row r="133" spans="1:21" ht="12.75">
      <c r="A133" s="8"/>
      <c r="B133" s="8"/>
      <c r="C133" s="9"/>
      <c r="D133" s="8"/>
      <c r="E133" s="8"/>
      <c r="F133" s="8"/>
      <c r="G133" s="8"/>
      <c r="H133" s="8"/>
      <c r="I133" s="8"/>
      <c r="J133" s="8"/>
      <c r="K133" s="8"/>
      <c r="L133"/>
      <c r="T133" s="10"/>
      <c r="U133" s="10"/>
    </row>
    <row r="134" spans="1:21" ht="12.75">
      <c r="A134" s="8"/>
      <c r="B134" s="8"/>
      <c r="C134" s="9"/>
      <c r="D134" s="8"/>
      <c r="E134" s="8"/>
      <c r="F134" s="8"/>
      <c r="G134" s="8"/>
      <c r="H134" s="8"/>
      <c r="I134" s="8"/>
      <c r="J134" s="8"/>
      <c r="K134" s="8"/>
      <c r="L134"/>
      <c r="T134" s="10"/>
      <c r="U134" s="10"/>
    </row>
    <row r="135" spans="1:21" ht="12.75">
      <c r="A135" s="8"/>
      <c r="B135" s="8"/>
      <c r="C135" s="9"/>
      <c r="D135" s="8"/>
      <c r="E135" s="8"/>
      <c r="F135" s="8"/>
      <c r="G135" s="8"/>
      <c r="H135" s="8"/>
      <c r="I135" s="8"/>
      <c r="J135" s="8"/>
      <c r="K135" s="8"/>
      <c r="L135"/>
      <c r="T135" s="10"/>
      <c r="U135" s="10"/>
    </row>
    <row r="136" spans="1:21" ht="12.75">
      <c r="A136" s="8"/>
      <c r="B136" s="8"/>
      <c r="C136" s="9"/>
      <c r="D136" s="8"/>
      <c r="E136" s="8"/>
      <c r="F136" s="8"/>
      <c r="G136" s="8"/>
      <c r="H136" s="8"/>
      <c r="I136" s="8"/>
      <c r="J136" s="8"/>
      <c r="K136" s="8"/>
      <c r="L136"/>
      <c r="T136" s="10"/>
      <c r="U136" s="10"/>
    </row>
    <row r="137" spans="1:21" ht="12.75">
      <c r="A137" s="8"/>
      <c r="B137" s="8"/>
      <c r="C137" s="9"/>
      <c r="D137" s="8"/>
      <c r="E137" s="8"/>
      <c r="F137" s="8"/>
      <c r="G137" s="8"/>
      <c r="H137" s="8"/>
      <c r="I137" s="8"/>
      <c r="J137" s="8"/>
      <c r="K137" s="8"/>
      <c r="L137"/>
      <c r="T137" s="10"/>
      <c r="U137" s="10"/>
    </row>
    <row r="138" spans="1:21" ht="12.75">
      <c r="A138" s="8"/>
      <c r="B138" s="8"/>
      <c r="C138" s="9"/>
      <c r="D138" s="8"/>
      <c r="E138" s="8"/>
      <c r="F138" s="8"/>
      <c r="G138" s="8"/>
      <c r="H138" s="8"/>
      <c r="I138" s="8"/>
      <c r="J138" s="8"/>
      <c r="K138" s="8"/>
      <c r="L138"/>
      <c r="T138" s="10"/>
      <c r="U138" s="10"/>
    </row>
    <row r="139" spans="1:21" ht="12.75">
      <c r="A139" s="8"/>
      <c r="B139" s="8"/>
      <c r="C139" s="9"/>
      <c r="D139" s="8"/>
      <c r="E139" s="8"/>
      <c r="F139" s="8"/>
      <c r="G139" s="8"/>
      <c r="H139" s="8"/>
      <c r="I139" s="8"/>
      <c r="J139" s="8"/>
      <c r="K139" s="8"/>
      <c r="L139"/>
      <c r="T139" s="10"/>
      <c r="U139" s="10"/>
    </row>
    <row r="140" spans="1:21" ht="12.75">
      <c r="A140" s="8"/>
      <c r="B140" s="8"/>
      <c r="C140" s="9"/>
      <c r="D140" s="8"/>
      <c r="E140" s="8"/>
      <c r="F140" s="8"/>
      <c r="G140" s="8"/>
      <c r="H140" s="8"/>
      <c r="I140" s="8"/>
      <c r="J140" s="8"/>
      <c r="K140" s="8"/>
      <c r="L140"/>
      <c r="T140" s="10"/>
      <c r="U140" s="10"/>
    </row>
    <row r="141" spans="1:21" ht="12.75">
      <c r="A141" s="8"/>
      <c r="B141" s="8"/>
      <c r="C141" s="9"/>
      <c r="D141" s="8"/>
      <c r="E141" s="8"/>
      <c r="F141" s="8"/>
      <c r="G141" s="8"/>
      <c r="H141" s="8"/>
      <c r="I141" s="8"/>
      <c r="J141" s="8"/>
      <c r="K141" s="8"/>
      <c r="L141"/>
      <c r="T141" s="10"/>
      <c r="U141" s="10"/>
    </row>
    <row r="142" spans="1:21" ht="12.75">
      <c r="A142" s="8"/>
      <c r="B142" s="8"/>
      <c r="C142" s="9"/>
      <c r="D142" s="8"/>
      <c r="E142" s="8"/>
      <c r="F142" s="8"/>
      <c r="G142" s="8"/>
      <c r="H142" s="8"/>
      <c r="I142" s="8"/>
      <c r="J142" s="8"/>
      <c r="K142" s="8"/>
      <c r="L142"/>
      <c r="T142" s="10"/>
      <c r="U142" s="10"/>
    </row>
    <row r="143" spans="1:21" ht="12.75">
      <c r="A143" s="8"/>
      <c r="B143" s="8"/>
      <c r="C143" s="9"/>
      <c r="D143" s="8"/>
      <c r="E143" s="8"/>
      <c r="F143" s="8"/>
      <c r="G143" s="8"/>
      <c r="H143" s="8"/>
      <c r="I143" s="8"/>
      <c r="J143" s="8"/>
      <c r="K143" s="8"/>
      <c r="L143"/>
      <c r="T143" s="10"/>
      <c r="U143" s="10"/>
    </row>
    <row r="144" spans="1:21" ht="12.75">
      <c r="A144" s="8"/>
      <c r="B144" s="8"/>
      <c r="C144" s="9"/>
      <c r="D144" s="8"/>
      <c r="E144" s="8"/>
      <c r="F144" s="8"/>
      <c r="G144" s="8"/>
      <c r="H144" s="8"/>
      <c r="I144" s="8"/>
      <c r="J144" s="8"/>
      <c r="K144" s="8"/>
      <c r="L144"/>
      <c r="T144" s="10"/>
      <c r="U144" s="10"/>
    </row>
    <row r="145" spans="1:21" ht="12.75">
      <c r="A145" s="8"/>
      <c r="B145" s="8"/>
      <c r="C145" s="9"/>
      <c r="D145" s="8"/>
      <c r="E145" s="8"/>
      <c r="F145" s="8"/>
      <c r="G145" s="8"/>
      <c r="H145" s="8"/>
      <c r="I145" s="8"/>
      <c r="J145" s="8"/>
      <c r="K145" s="8"/>
      <c r="L145"/>
      <c r="T145" s="10"/>
      <c r="U145" s="10"/>
    </row>
    <row r="146" spans="1:21" ht="12.75">
      <c r="A146" s="8"/>
      <c r="B146" s="8"/>
      <c r="C146" s="9"/>
      <c r="D146" s="8"/>
      <c r="E146" s="8"/>
      <c r="F146" s="8"/>
      <c r="G146" s="8"/>
      <c r="H146" s="8"/>
      <c r="I146" s="8"/>
      <c r="J146" s="8"/>
      <c r="K146" s="8"/>
      <c r="L146"/>
      <c r="T146" s="10"/>
      <c r="U146" s="10"/>
    </row>
    <row r="147" spans="1:20" ht="12.75">
      <c r="A147" s="8"/>
      <c r="B147" s="8"/>
      <c r="C147" s="9"/>
      <c r="D147" s="8"/>
      <c r="E147" s="8"/>
      <c r="F147" s="8"/>
      <c r="G147" s="8"/>
      <c r="H147" s="8"/>
      <c r="I147" s="8"/>
      <c r="J147" s="8"/>
      <c r="K147" s="8"/>
      <c r="L147"/>
      <c r="T147" s="10"/>
    </row>
    <row r="148" spans="1:21" ht="12.75">
      <c r="A148" s="8"/>
      <c r="B148" s="8"/>
      <c r="C148" s="9"/>
      <c r="D148" s="8"/>
      <c r="E148" s="8"/>
      <c r="F148" s="8"/>
      <c r="G148" s="8"/>
      <c r="H148" s="8"/>
      <c r="I148" s="8"/>
      <c r="J148" s="8"/>
      <c r="K148" s="8"/>
      <c r="L148"/>
      <c r="T148" s="10"/>
      <c r="U148" s="10"/>
    </row>
    <row r="149" spans="1:21" ht="12.75">
      <c r="A149" s="8"/>
      <c r="B149" s="8"/>
      <c r="C149" s="9"/>
      <c r="D149" s="8"/>
      <c r="E149" s="8"/>
      <c r="F149" s="8"/>
      <c r="G149" s="8"/>
      <c r="H149" s="8"/>
      <c r="I149" s="8"/>
      <c r="J149" s="8"/>
      <c r="K149" s="8"/>
      <c r="L149"/>
      <c r="T149" s="10"/>
      <c r="U149" s="10"/>
    </row>
    <row r="150" spans="1:12" ht="6" customHeight="1">
      <c r="A150" s="150"/>
      <c r="B150" s="150"/>
      <c r="C150" s="150"/>
      <c r="D150" s="150"/>
      <c r="E150" s="150"/>
      <c r="F150" s="150"/>
      <c r="G150" s="150"/>
      <c r="H150" s="150"/>
      <c r="I150" s="150"/>
      <c r="J150" s="150"/>
      <c r="K150" s="150"/>
      <c r="L150"/>
    </row>
    <row r="151" spans="1:12" ht="11.25" customHeight="1">
      <c r="A151" s="159" t="s">
        <v>19</v>
      </c>
      <c r="B151" s="159"/>
      <c r="C151" s="159"/>
      <c r="D151" s="159"/>
      <c r="E151" s="159"/>
      <c r="F151" s="159"/>
      <c r="G151" s="159"/>
      <c r="H151" s="159"/>
      <c r="I151" s="159"/>
      <c r="J151" s="159"/>
      <c r="K151" s="159"/>
      <c r="L151"/>
    </row>
  </sheetData>
  <sheetProtection/>
  <mergeCells count="8">
    <mergeCell ref="A151:K151"/>
    <mergeCell ref="A1:K1"/>
    <mergeCell ref="A2:K2"/>
    <mergeCell ref="E3:G3"/>
    <mergeCell ref="A5:K5"/>
    <mergeCell ref="A10:K10"/>
    <mergeCell ref="B11:E11"/>
    <mergeCell ref="F11:K11"/>
  </mergeCells>
  <printOptions/>
  <pageMargins left="0.3" right="0.2362204724409449" top="0.31496062992125984" bottom="0.31496062992125984" header="0.2362204724409449" footer="0.1968503937007874"/>
  <pageSetup horizontalDpi="300" verticalDpi="300" orientation="portrait" scale="7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C170"/>
  <sheetViews>
    <sheetView zoomScale="70" zoomScaleNormal="70" zoomScalePageLayoutView="0" workbookViewId="0" topLeftCell="A1">
      <selection activeCell="A1" sqref="A1:J1"/>
    </sheetView>
  </sheetViews>
  <sheetFormatPr defaultColWidth="9.140625" defaultRowHeight="12.75"/>
  <cols>
    <col min="1" max="1" width="4.8515625" style="30" customWidth="1"/>
    <col min="2" max="2" width="5.7109375" style="30" customWidth="1"/>
    <col min="3" max="3" width="15.57421875" style="2" customWidth="1"/>
    <col min="4" max="4" width="24.421875" style="30" bestFit="1" customWidth="1"/>
    <col min="5" max="5" width="37.421875" style="30" customWidth="1"/>
    <col min="6" max="6" width="15.140625" style="30" customWidth="1"/>
    <col min="7" max="7" width="3.421875" style="30" customWidth="1"/>
    <col min="8" max="8" width="18.28125" style="30" customWidth="1"/>
    <col min="9" max="9" width="13.8515625" style="30" customWidth="1"/>
    <col min="10" max="10" width="13.421875" style="30" customWidth="1"/>
    <col min="11" max="12" width="1.8515625" style="0" customWidth="1"/>
    <col min="13" max="13" width="4.7109375" style="0" hidden="1" customWidth="1"/>
    <col min="14" max="14" width="4.140625" style="0" hidden="1" customWidth="1"/>
    <col min="15" max="15" width="9.8515625" style="0" hidden="1" customWidth="1"/>
    <col min="16" max="16" width="7.140625" style="0" hidden="1" customWidth="1"/>
    <col min="17" max="17" width="4.7109375" style="0" hidden="1" customWidth="1"/>
    <col min="18" max="18" width="4.140625" style="0" hidden="1" customWidth="1"/>
    <col min="19" max="19" width="9.7109375" style="0" hidden="1" customWidth="1"/>
    <col min="20" max="20" width="7.140625" style="0" hidden="1" customWidth="1"/>
    <col min="21" max="21" width="4.7109375" style="0" hidden="1" customWidth="1"/>
    <col min="22" max="22" width="4.140625" style="0" hidden="1" customWidth="1"/>
    <col min="23" max="23" width="9.8515625" style="0" hidden="1" customWidth="1"/>
    <col min="24" max="24" width="7.140625" style="0" hidden="1" customWidth="1"/>
    <col min="25" max="25" width="4.7109375" style="0" hidden="1" customWidth="1"/>
    <col min="26" max="26" width="4.421875" style="0" hidden="1" customWidth="1"/>
    <col min="27" max="27" width="9.7109375" style="0" hidden="1" customWidth="1"/>
    <col min="28" max="28" width="7.140625" style="0" hidden="1" customWidth="1"/>
    <col min="29" max="29" width="11.140625" style="0" hidden="1" customWidth="1"/>
    <col min="30" max="32" width="9.140625" style="0" customWidth="1"/>
  </cols>
  <sheetData>
    <row r="1" spans="1:12" ht="26.2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55"/>
      <c r="L1" s="54"/>
    </row>
    <row r="2" spans="1:12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30"/>
    </row>
    <row r="3" spans="4:12" ht="15.75" customHeight="1">
      <c r="D3" s="179" t="s">
        <v>392</v>
      </c>
      <c r="E3" s="179"/>
      <c r="F3" s="179"/>
      <c r="G3" s="179"/>
      <c r="H3" s="179"/>
      <c r="J3" s="3" t="s">
        <v>367</v>
      </c>
      <c r="L3" s="30"/>
    </row>
    <row r="4" spans="1:12" ht="12.75">
      <c r="A4" s="77" t="s">
        <v>352</v>
      </c>
      <c r="J4" s="3" t="s">
        <v>24</v>
      </c>
      <c r="L4" s="30"/>
    </row>
    <row r="5" spans="1:10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</row>
    <row r="6" ht="9" customHeight="1"/>
    <row r="7" spans="1:10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29</v>
      </c>
      <c r="H7" s="5" t="s">
        <v>16</v>
      </c>
      <c r="I7" s="5" t="s">
        <v>6</v>
      </c>
      <c r="J7" s="5" t="s">
        <v>7</v>
      </c>
    </row>
    <row r="8" spans="1:10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 t="s">
        <v>30</v>
      </c>
      <c r="H8" s="6" t="s">
        <v>15</v>
      </c>
      <c r="I8" s="6" t="s">
        <v>13</v>
      </c>
      <c r="J8" s="6" t="s">
        <v>14</v>
      </c>
    </row>
    <row r="9" ht="13.5" thickBot="1"/>
    <row r="10" spans="1:29" ht="15">
      <c r="A10" s="166" t="s">
        <v>304</v>
      </c>
      <c r="B10" s="166"/>
      <c r="C10" s="166"/>
      <c r="D10" s="166"/>
      <c r="E10" s="166"/>
      <c r="F10" s="166"/>
      <c r="G10" s="166"/>
      <c r="H10" s="166"/>
      <c r="I10" s="166"/>
      <c r="J10" s="166"/>
      <c r="M10" s="180" t="s">
        <v>303</v>
      </c>
      <c r="N10" s="180"/>
      <c r="O10" s="180"/>
      <c r="P10" s="180"/>
      <c r="Q10" s="181" t="s">
        <v>302</v>
      </c>
      <c r="R10" s="181"/>
      <c r="S10" s="181"/>
      <c r="T10" s="181"/>
      <c r="U10" s="180" t="s">
        <v>301</v>
      </c>
      <c r="V10" s="180"/>
      <c r="W10" s="180"/>
      <c r="X10" s="180"/>
      <c r="Y10" s="181" t="s">
        <v>300</v>
      </c>
      <c r="Z10" s="181"/>
      <c r="AA10" s="181"/>
      <c r="AB10" s="181"/>
      <c r="AC10" s="53" t="s">
        <v>299</v>
      </c>
    </row>
    <row r="11" spans="1:10" ht="15">
      <c r="A11" s="31" t="s">
        <v>32</v>
      </c>
      <c r="B11" s="52"/>
      <c r="C11" s="51"/>
      <c r="D11" s="51"/>
      <c r="E11" s="165" t="s">
        <v>298</v>
      </c>
      <c r="F11" s="161"/>
      <c r="G11" s="161"/>
      <c r="H11" s="161"/>
      <c r="I11" s="161"/>
      <c r="J11" s="161"/>
    </row>
    <row r="12" spans="1:28" ht="15">
      <c r="A12" s="43" t="s">
        <v>297</v>
      </c>
      <c r="B12" s="14">
        <v>174</v>
      </c>
      <c r="C12" s="15" t="s">
        <v>139</v>
      </c>
      <c r="D12" s="16" t="s">
        <v>140</v>
      </c>
      <c r="E12" s="17" t="s">
        <v>25</v>
      </c>
      <c r="F12" s="17">
        <v>17781</v>
      </c>
      <c r="G12" s="15" t="s">
        <v>28</v>
      </c>
      <c r="H12" s="15" t="s">
        <v>223</v>
      </c>
      <c r="I12" s="41">
        <f aca="true" t="shared" si="0" ref="I12:I43">SUM(O12,S12,W12,AA12,AC12)-SUM(P12,T12,X12,AB12)</f>
        <v>0.07833333333333334</v>
      </c>
      <c r="J12" s="45">
        <f aca="true" t="shared" si="1" ref="J12:J43">I12-$I$12</f>
        <v>0</v>
      </c>
      <c r="M12" s="13">
        <v>1</v>
      </c>
      <c r="N12" s="14">
        <v>174</v>
      </c>
      <c r="O12" s="18">
        <v>0.07844907407407407</v>
      </c>
      <c r="P12" s="26">
        <v>0.00011574074074074073</v>
      </c>
      <c r="Q12" s="43"/>
      <c r="R12" s="42"/>
      <c r="S12" s="44"/>
      <c r="T12" s="26"/>
      <c r="U12" s="13"/>
      <c r="V12" s="14"/>
      <c r="W12" s="18"/>
      <c r="X12" s="26"/>
      <c r="Y12" s="13"/>
      <c r="Z12" s="14"/>
      <c r="AA12" s="18"/>
      <c r="AB12" s="19"/>
    </row>
    <row r="13" spans="1:28" ht="15">
      <c r="A13" s="43" t="s">
        <v>274</v>
      </c>
      <c r="B13" s="14">
        <v>25</v>
      </c>
      <c r="C13" s="15" t="s">
        <v>73</v>
      </c>
      <c r="D13" s="16" t="s">
        <v>66</v>
      </c>
      <c r="E13" s="17" t="s">
        <v>54</v>
      </c>
      <c r="F13" s="17" t="s">
        <v>59</v>
      </c>
      <c r="G13" s="15" t="s">
        <v>46</v>
      </c>
      <c r="H13" s="15" t="s">
        <v>226</v>
      </c>
      <c r="I13" s="41">
        <f t="shared" si="0"/>
        <v>0.07836805555555555</v>
      </c>
      <c r="J13" s="45">
        <f t="shared" si="1"/>
        <v>3.472222222221377E-05</v>
      </c>
      <c r="M13" s="13">
        <v>3</v>
      </c>
      <c r="N13" s="14">
        <v>25</v>
      </c>
      <c r="O13" s="18">
        <v>0.07844907407407407</v>
      </c>
      <c r="P13" s="26">
        <v>8.101851851851852E-05</v>
      </c>
      <c r="Q13" s="43"/>
      <c r="R13" s="42"/>
      <c r="S13" s="44"/>
      <c r="T13" s="26"/>
      <c r="U13" s="13"/>
      <c r="V13" s="14"/>
      <c r="W13" s="18"/>
      <c r="X13" s="26"/>
      <c r="Y13" s="13"/>
      <c r="Z13" s="14"/>
      <c r="AA13" s="18"/>
      <c r="AB13" s="19"/>
    </row>
    <row r="14" spans="1:28" ht="15">
      <c r="A14" s="43" t="s">
        <v>292</v>
      </c>
      <c r="B14" s="14">
        <v>31</v>
      </c>
      <c r="C14" s="15" t="s">
        <v>122</v>
      </c>
      <c r="D14" s="16" t="s">
        <v>123</v>
      </c>
      <c r="E14" s="17" t="s">
        <v>84</v>
      </c>
      <c r="F14" s="17">
        <v>16602</v>
      </c>
      <c r="G14" s="15" t="s">
        <v>46</v>
      </c>
      <c r="H14" s="15" t="s">
        <v>224</v>
      </c>
      <c r="I14" s="41">
        <f t="shared" si="0"/>
        <v>0.07837962962962963</v>
      </c>
      <c r="J14" s="45">
        <f t="shared" si="1"/>
        <v>4.629629629629428E-05</v>
      </c>
      <c r="M14" s="13">
        <v>2</v>
      </c>
      <c r="N14" s="14">
        <v>31</v>
      </c>
      <c r="O14" s="18">
        <v>0.07844907407407407</v>
      </c>
      <c r="P14" s="26">
        <v>6.944444444444444E-05</v>
      </c>
      <c r="Q14" s="43"/>
      <c r="R14" s="42"/>
      <c r="S14" s="44"/>
      <c r="T14" s="26"/>
      <c r="U14" s="13"/>
      <c r="V14" s="14"/>
      <c r="W14" s="18"/>
      <c r="X14" s="26"/>
      <c r="Y14" s="13"/>
      <c r="Z14" s="14"/>
      <c r="AA14" s="18"/>
      <c r="AB14" s="19"/>
    </row>
    <row r="15" spans="1:29" ht="15">
      <c r="A15" s="43" t="s">
        <v>296</v>
      </c>
      <c r="B15" s="14">
        <v>22</v>
      </c>
      <c r="C15" s="15" t="s">
        <v>55</v>
      </c>
      <c r="D15" s="16" t="s">
        <v>63</v>
      </c>
      <c r="E15" s="17" t="s">
        <v>54</v>
      </c>
      <c r="F15" s="17" t="s">
        <v>56</v>
      </c>
      <c r="G15" s="15" t="s">
        <v>46</v>
      </c>
      <c r="H15" s="15" t="s">
        <v>226</v>
      </c>
      <c r="I15" s="41">
        <f t="shared" si="0"/>
        <v>0.0783912037037037</v>
      </c>
      <c r="J15" s="45">
        <f t="shared" si="1"/>
        <v>5.787037037036091E-05</v>
      </c>
      <c r="M15" s="13">
        <v>16</v>
      </c>
      <c r="N15" s="14">
        <v>22</v>
      </c>
      <c r="O15" s="18">
        <v>0.07844907407407407</v>
      </c>
      <c r="P15" s="19">
        <v>5.7870370370370366E-05</v>
      </c>
      <c r="Q15" s="43"/>
      <c r="R15" s="42"/>
      <c r="S15" s="44"/>
      <c r="T15" s="26"/>
      <c r="U15" s="13"/>
      <c r="V15" s="14"/>
      <c r="W15" s="18"/>
      <c r="X15" s="19"/>
      <c r="Y15" s="13"/>
      <c r="Z15" s="14"/>
      <c r="AA15" s="18"/>
      <c r="AB15" s="19"/>
      <c r="AC15" s="50"/>
    </row>
    <row r="16" spans="1:28" ht="15">
      <c r="A16" s="43" t="s">
        <v>272</v>
      </c>
      <c r="B16" s="14">
        <v>123</v>
      </c>
      <c r="C16" s="15" t="s">
        <v>127</v>
      </c>
      <c r="D16" s="16" t="s">
        <v>128</v>
      </c>
      <c r="E16" s="17" t="s">
        <v>118</v>
      </c>
      <c r="F16" s="17">
        <v>16978</v>
      </c>
      <c r="G16" s="15" t="s">
        <v>28</v>
      </c>
      <c r="H16" s="15" t="s">
        <v>221</v>
      </c>
      <c r="I16" s="41">
        <f t="shared" si="0"/>
        <v>0.07842592592592593</v>
      </c>
      <c r="J16" s="45">
        <f t="shared" si="1"/>
        <v>9.259259259258856E-05</v>
      </c>
      <c r="M16" s="13">
        <v>7</v>
      </c>
      <c r="N16" s="14">
        <v>123</v>
      </c>
      <c r="O16" s="18">
        <v>0.07844907407407407</v>
      </c>
      <c r="P16" s="19">
        <v>2.3148148148148147E-05</v>
      </c>
      <c r="Q16" s="43"/>
      <c r="R16" s="42"/>
      <c r="S16" s="44"/>
      <c r="T16" s="26"/>
      <c r="U16" s="13"/>
      <c r="V16" s="14"/>
      <c r="W16" s="18"/>
      <c r="X16" s="19"/>
      <c r="Y16" s="13"/>
      <c r="Z16" s="14"/>
      <c r="AA16" s="18"/>
      <c r="AB16" s="19"/>
    </row>
    <row r="17" spans="1:28" ht="15">
      <c r="A17" s="43" t="s">
        <v>295</v>
      </c>
      <c r="B17" s="14">
        <v>24</v>
      </c>
      <c r="C17" s="15" t="s">
        <v>72</v>
      </c>
      <c r="D17" s="16" t="s">
        <v>65</v>
      </c>
      <c r="E17" s="17" t="s">
        <v>54</v>
      </c>
      <c r="F17" s="17" t="s">
        <v>58</v>
      </c>
      <c r="G17" s="15" t="s">
        <v>46</v>
      </c>
      <c r="H17" s="15" t="s">
        <v>226</v>
      </c>
      <c r="I17" s="41">
        <f t="shared" si="0"/>
        <v>0.0784375</v>
      </c>
      <c r="J17" s="45">
        <f t="shared" si="1"/>
        <v>0.0001041666666666552</v>
      </c>
      <c r="M17" s="13">
        <v>33</v>
      </c>
      <c r="N17" s="14">
        <v>24</v>
      </c>
      <c r="O17" s="18">
        <v>0.07844907407407407</v>
      </c>
      <c r="P17" s="19">
        <v>1.1574074074074073E-05</v>
      </c>
      <c r="Q17" s="43"/>
      <c r="R17" s="42"/>
      <c r="S17" s="44"/>
      <c r="T17" s="26"/>
      <c r="U17" s="13"/>
      <c r="V17" s="14"/>
      <c r="W17" s="18"/>
      <c r="X17" s="19"/>
      <c r="Y17" s="13"/>
      <c r="Z17" s="14"/>
      <c r="AA17" s="18"/>
      <c r="AB17" s="19"/>
    </row>
    <row r="18" spans="1:28" ht="15">
      <c r="A18" s="43" t="s">
        <v>289</v>
      </c>
      <c r="B18" s="14">
        <v>23</v>
      </c>
      <c r="C18" s="15" t="s">
        <v>71</v>
      </c>
      <c r="D18" s="16" t="s">
        <v>64</v>
      </c>
      <c r="E18" s="17" t="s">
        <v>54</v>
      </c>
      <c r="F18" s="17" t="s">
        <v>57</v>
      </c>
      <c r="G18" s="15" t="s">
        <v>28</v>
      </c>
      <c r="H18" s="15" t="s">
        <v>226</v>
      </c>
      <c r="I18" s="41">
        <f t="shared" si="0"/>
        <v>0.07844907407407407</v>
      </c>
      <c r="J18" s="45">
        <f t="shared" si="1"/>
        <v>0.0001157407407407357</v>
      </c>
      <c r="M18" s="13">
        <v>4</v>
      </c>
      <c r="N18" s="14">
        <v>23</v>
      </c>
      <c r="O18" s="18">
        <v>0.07844907407407407</v>
      </c>
      <c r="P18" s="19"/>
      <c r="Q18" s="43"/>
      <c r="R18" s="42"/>
      <c r="S18" s="44"/>
      <c r="T18" s="26"/>
      <c r="U18" s="13"/>
      <c r="V18" s="14"/>
      <c r="W18" s="18"/>
      <c r="X18" s="19"/>
      <c r="Y18" s="13"/>
      <c r="Z18" s="14"/>
      <c r="AA18" s="18"/>
      <c r="AB18" s="19"/>
    </row>
    <row r="19" spans="1:28" ht="15">
      <c r="A19" s="43" t="s">
        <v>294</v>
      </c>
      <c r="B19" s="14">
        <v>156</v>
      </c>
      <c r="C19" s="15" t="s">
        <v>147</v>
      </c>
      <c r="D19" s="16" t="s">
        <v>148</v>
      </c>
      <c r="E19" s="17" t="s">
        <v>36</v>
      </c>
      <c r="F19" s="17">
        <v>18304</v>
      </c>
      <c r="G19" s="15" t="s">
        <v>28</v>
      </c>
      <c r="H19" s="15" t="s">
        <v>222</v>
      </c>
      <c r="I19" s="41">
        <f t="shared" si="0"/>
        <v>0.07844907407407407</v>
      </c>
      <c r="J19" s="45">
        <f t="shared" si="1"/>
        <v>0.0001157407407407357</v>
      </c>
      <c r="M19" s="13">
        <v>5</v>
      </c>
      <c r="N19" s="14">
        <v>156</v>
      </c>
      <c r="O19" s="18">
        <v>0.07844907407407407</v>
      </c>
      <c r="P19" s="19"/>
      <c r="Q19" s="43"/>
      <c r="R19" s="42"/>
      <c r="S19" s="44"/>
      <c r="T19" s="26"/>
      <c r="U19" s="13"/>
      <c r="V19" s="14"/>
      <c r="W19" s="18"/>
      <c r="X19" s="19"/>
      <c r="Y19" s="13"/>
      <c r="Z19" s="14"/>
      <c r="AA19" s="18"/>
      <c r="AB19" s="19"/>
    </row>
    <row r="20" spans="1:28" ht="15">
      <c r="A20" s="43" t="s">
        <v>264</v>
      </c>
      <c r="B20" s="14">
        <v>55</v>
      </c>
      <c r="C20" s="15" t="s">
        <v>131</v>
      </c>
      <c r="D20" s="16" t="s">
        <v>132</v>
      </c>
      <c r="E20" s="17" t="s">
        <v>22</v>
      </c>
      <c r="F20" s="17">
        <v>17469</v>
      </c>
      <c r="G20" s="15" t="s">
        <v>28</v>
      </c>
      <c r="H20" s="15" t="s">
        <v>225</v>
      </c>
      <c r="I20" s="41">
        <f t="shared" si="0"/>
        <v>0.07844907407407407</v>
      </c>
      <c r="J20" s="45">
        <f t="shared" si="1"/>
        <v>0.0001157407407407357</v>
      </c>
      <c r="M20" s="13">
        <v>6</v>
      </c>
      <c r="N20" s="14">
        <v>55</v>
      </c>
      <c r="O20" s="18">
        <v>0.07844907407407407</v>
      </c>
      <c r="P20" s="19"/>
      <c r="Q20" s="43"/>
      <c r="R20" s="42"/>
      <c r="S20" s="44"/>
      <c r="T20" s="26"/>
      <c r="U20" s="13"/>
      <c r="V20" s="14"/>
      <c r="W20" s="18"/>
      <c r="X20" s="19"/>
      <c r="Y20" s="13"/>
      <c r="Z20" s="14"/>
      <c r="AA20" s="18"/>
      <c r="AB20" s="19"/>
    </row>
    <row r="21" spans="1:28" ht="15">
      <c r="A21" s="43" t="s">
        <v>293</v>
      </c>
      <c r="B21" s="14">
        <v>44</v>
      </c>
      <c r="C21" s="15" t="s">
        <v>114</v>
      </c>
      <c r="D21" s="16" t="s">
        <v>115</v>
      </c>
      <c r="E21" s="17" t="s">
        <v>26</v>
      </c>
      <c r="F21" s="17">
        <v>15228</v>
      </c>
      <c r="G21" s="15" t="s">
        <v>28</v>
      </c>
      <c r="H21" s="15" t="s">
        <v>224</v>
      </c>
      <c r="I21" s="41">
        <f t="shared" si="0"/>
        <v>0.07844907407407407</v>
      </c>
      <c r="J21" s="45">
        <f t="shared" si="1"/>
        <v>0.0001157407407407357</v>
      </c>
      <c r="M21" s="13">
        <v>8</v>
      </c>
      <c r="N21" s="14">
        <v>44</v>
      </c>
      <c r="O21" s="18">
        <v>0.07844907407407407</v>
      </c>
      <c r="P21" s="19"/>
      <c r="Q21" s="43"/>
      <c r="R21" s="42"/>
      <c r="S21" s="44"/>
      <c r="T21" s="26"/>
      <c r="U21" s="13"/>
      <c r="V21" s="14"/>
      <c r="W21" s="18"/>
      <c r="X21" s="19"/>
      <c r="Y21" s="13"/>
      <c r="Z21" s="14"/>
      <c r="AA21" s="18"/>
      <c r="AB21" s="19"/>
    </row>
    <row r="22" spans="1:28" ht="15">
      <c r="A22" s="43" t="s">
        <v>291</v>
      </c>
      <c r="B22" s="14">
        <v>1</v>
      </c>
      <c r="C22" s="15" t="s">
        <v>94</v>
      </c>
      <c r="D22" s="16" t="s">
        <v>155</v>
      </c>
      <c r="E22" s="17" t="s">
        <v>91</v>
      </c>
      <c r="F22" s="17">
        <v>18615</v>
      </c>
      <c r="G22" s="15" t="s">
        <v>46</v>
      </c>
      <c r="H22" s="15" t="s">
        <v>228</v>
      </c>
      <c r="I22" s="41">
        <f t="shared" si="0"/>
        <v>0.07844907407407407</v>
      </c>
      <c r="J22" s="45">
        <f t="shared" si="1"/>
        <v>0.0001157407407407357</v>
      </c>
      <c r="M22" s="13">
        <v>9</v>
      </c>
      <c r="N22" s="14">
        <v>1</v>
      </c>
      <c r="O22" s="18">
        <v>0.07844907407407407</v>
      </c>
      <c r="P22" s="19"/>
      <c r="Q22" s="43"/>
      <c r="R22" s="42"/>
      <c r="S22" s="44"/>
      <c r="T22" s="26"/>
      <c r="U22" s="13"/>
      <c r="V22" s="14"/>
      <c r="W22" s="18"/>
      <c r="X22" s="19"/>
      <c r="Y22" s="13"/>
      <c r="Z22" s="14"/>
      <c r="AA22" s="18"/>
      <c r="AB22" s="19"/>
    </row>
    <row r="23" spans="1:28" ht="15">
      <c r="A23" s="43" t="s">
        <v>257</v>
      </c>
      <c r="B23" s="14">
        <v>121</v>
      </c>
      <c r="C23" s="15" t="s">
        <v>129</v>
      </c>
      <c r="D23" s="16" t="s">
        <v>130</v>
      </c>
      <c r="E23" s="17" t="s">
        <v>118</v>
      </c>
      <c r="F23" s="17">
        <v>17265</v>
      </c>
      <c r="G23" s="15" t="s">
        <v>46</v>
      </c>
      <c r="H23" s="15" t="s">
        <v>221</v>
      </c>
      <c r="I23" s="41">
        <f t="shared" si="0"/>
        <v>0.07844907407407407</v>
      </c>
      <c r="J23" s="45">
        <f t="shared" si="1"/>
        <v>0.0001157407407407357</v>
      </c>
      <c r="M23" s="13">
        <v>10</v>
      </c>
      <c r="N23" s="14">
        <v>121</v>
      </c>
      <c r="O23" s="18">
        <v>0.07844907407407407</v>
      </c>
      <c r="P23" s="19"/>
      <c r="Q23" s="43"/>
      <c r="R23" s="42"/>
      <c r="S23" s="44"/>
      <c r="T23" s="26"/>
      <c r="U23" s="13"/>
      <c r="V23" s="14"/>
      <c r="W23" s="18"/>
      <c r="X23" s="19"/>
      <c r="Y23" s="13"/>
      <c r="Z23" s="14"/>
      <c r="AA23" s="18"/>
      <c r="AB23" s="19"/>
    </row>
    <row r="24" spans="1:28" ht="15">
      <c r="A24" s="43" t="s">
        <v>281</v>
      </c>
      <c r="B24" s="14">
        <v>73</v>
      </c>
      <c r="C24" s="15" t="s">
        <v>151</v>
      </c>
      <c r="D24" s="16" t="s">
        <v>152</v>
      </c>
      <c r="E24" s="17" t="s">
        <v>146</v>
      </c>
      <c r="F24" s="17">
        <v>18379</v>
      </c>
      <c r="G24" s="15" t="s">
        <v>28</v>
      </c>
      <c r="H24" s="15" t="s">
        <v>223</v>
      </c>
      <c r="I24" s="41">
        <f t="shared" si="0"/>
        <v>0.07844907407407407</v>
      </c>
      <c r="J24" s="45">
        <f t="shared" si="1"/>
        <v>0.0001157407407407357</v>
      </c>
      <c r="M24" s="13">
        <v>11</v>
      </c>
      <c r="N24" s="14">
        <v>73</v>
      </c>
      <c r="O24" s="18">
        <v>0.07844907407407407</v>
      </c>
      <c r="P24" s="19"/>
      <c r="Q24" s="43"/>
      <c r="R24" s="42"/>
      <c r="S24" s="44"/>
      <c r="T24" s="26"/>
      <c r="U24" s="13"/>
      <c r="V24" s="14"/>
      <c r="W24" s="18"/>
      <c r="X24" s="19"/>
      <c r="Y24" s="13"/>
      <c r="Z24" s="14"/>
      <c r="AA24" s="18"/>
      <c r="AB24" s="19"/>
    </row>
    <row r="25" spans="1:28" ht="15">
      <c r="A25" s="43" t="s">
        <v>290</v>
      </c>
      <c r="B25" s="14">
        <v>28</v>
      </c>
      <c r="C25" s="15" t="s">
        <v>76</v>
      </c>
      <c r="D25" s="16" t="s">
        <v>69</v>
      </c>
      <c r="E25" s="17" t="s">
        <v>54</v>
      </c>
      <c r="F25" s="17" t="s">
        <v>61</v>
      </c>
      <c r="G25" s="15" t="s">
        <v>46</v>
      </c>
      <c r="H25" s="15" t="s">
        <v>226</v>
      </c>
      <c r="I25" s="41">
        <f t="shared" si="0"/>
        <v>0.07844907407407407</v>
      </c>
      <c r="J25" s="45">
        <f t="shared" si="1"/>
        <v>0.0001157407407407357</v>
      </c>
      <c r="M25" s="13">
        <v>12</v>
      </c>
      <c r="N25" s="14">
        <v>28</v>
      </c>
      <c r="O25" s="18">
        <v>0.07844907407407407</v>
      </c>
      <c r="P25" s="19"/>
      <c r="Q25" s="43"/>
      <c r="R25" s="42"/>
      <c r="S25" s="44"/>
      <c r="T25" s="26"/>
      <c r="U25" s="13"/>
      <c r="V25" s="14"/>
      <c r="W25" s="18"/>
      <c r="X25" s="19"/>
      <c r="Y25" s="13"/>
      <c r="Z25" s="14"/>
      <c r="AA25" s="18"/>
      <c r="AB25" s="19"/>
    </row>
    <row r="26" spans="1:28" ht="15">
      <c r="A26" s="43" t="s">
        <v>285</v>
      </c>
      <c r="B26" s="14">
        <v>32</v>
      </c>
      <c r="C26" s="15" t="s">
        <v>171</v>
      </c>
      <c r="D26" s="16" t="s">
        <v>172</v>
      </c>
      <c r="E26" s="17" t="s">
        <v>84</v>
      </c>
      <c r="F26" s="17">
        <v>6587</v>
      </c>
      <c r="G26" s="15" t="s">
        <v>46</v>
      </c>
      <c r="H26" s="15" t="s">
        <v>224</v>
      </c>
      <c r="I26" s="41">
        <f t="shared" si="0"/>
        <v>0.07844907407407407</v>
      </c>
      <c r="J26" s="45">
        <f t="shared" si="1"/>
        <v>0.0001157407407407357</v>
      </c>
      <c r="M26" s="13">
        <v>13</v>
      </c>
      <c r="N26" s="14">
        <v>32</v>
      </c>
      <c r="O26" s="18">
        <v>0.07844907407407407</v>
      </c>
      <c r="P26" s="19"/>
      <c r="Q26" s="43"/>
      <c r="R26" s="42"/>
      <c r="S26" s="44"/>
      <c r="T26" s="26"/>
      <c r="U26" s="13"/>
      <c r="V26" s="14"/>
      <c r="W26" s="18"/>
      <c r="X26" s="19"/>
      <c r="Y26" s="13"/>
      <c r="Z26" s="14"/>
      <c r="AA26" s="18"/>
      <c r="AB26" s="19"/>
    </row>
    <row r="27" spans="1:28" ht="15">
      <c r="A27" s="43" t="s">
        <v>288</v>
      </c>
      <c r="B27" s="14">
        <v>154</v>
      </c>
      <c r="C27" s="15" t="s">
        <v>121</v>
      </c>
      <c r="D27" s="16" t="s">
        <v>143</v>
      </c>
      <c r="E27" s="17" t="s">
        <v>36</v>
      </c>
      <c r="F27" s="17">
        <v>17959</v>
      </c>
      <c r="G27" s="15" t="s">
        <v>46</v>
      </c>
      <c r="H27" s="15" t="s">
        <v>222</v>
      </c>
      <c r="I27" s="41">
        <f t="shared" si="0"/>
        <v>0.07844907407407407</v>
      </c>
      <c r="J27" s="45">
        <f t="shared" si="1"/>
        <v>0.0001157407407407357</v>
      </c>
      <c r="M27" s="13">
        <v>14</v>
      </c>
      <c r="N27" s="14">
        <v>154</v>
      </c>
      <c r="O27" s="18">
        <v>0.07844907407407407</v>
      </c>
      <c r="P27" s="19"/>
      <c r="Q27" s="43"/>
      <c r="R27" s="42"/>
      <c r="S27" s="44"/>
      <c r="T27" s="26"/>
      <c r="U27" s="13"/>
      <c r="V27" s="14"/>
      <c r="W27" s="18"/>
      <c r="X27" s="19"/>
      <c r="Y27" s="13"/>
      <c r="Z27" s="14"/>
      <c r="AA27" s="18"/>
      <c r="AB27" s="19"/>
    </row>
    <row r="28" spans="1:28" ht="15">
      <c r="A28" s="43" t="s">
        <v>287</v>
      </c>
      <c r="B28" s="14">
        <v>71</v>
      </c>
      <c r="C28" s="15" t="s">
        <v>156</v>
      </c>
      <c r="D28" s="16" t="s">
        <v>157</v>
      </c>
      <c r="E28" s="17" t="s">
        <v>146</v>
      </c>
      <c r="F28" s="17">
        <v>19040</v>
      </c>
      <c r="G28" s="15" t="s">
        <v>46</v>
      </c>
      <c r="H28" s="15" t="s">
        <v>223</v>
      </c>
      <c r="I28" s="41">
        <f t="shared" si="0"/>
        <v>0.07844907407407407</v>
      </c>
      <c r="J28" s="45">
        <f t="shared" si="1"/>
        <v>0.0001157407407407357</v>
      </c>
      <c r="M28" s="13">
        <v>15</v>
      </c>
      <c r="N28" s="14">
        <v>71</v>
      </c>
      <c r="O28" s="18">
        <v>0.07844907407407407</v>
      </c>
      <c r="P28" s="19"/>
      <c r="Q28" s="43"/>
      <c r="R28" s="42"/>
      <c r="S28" s="44"/>
      <c r="T28" s="26"/>
      <c r="U28" s="13"/>
      <c r="V28" s="14"/>
      <c r="W28" s="18"/>
      <c r="X28" s="19"/>
      <c r="Y28" s="13"/>
      <c r="Z28" s="14"/>
      <c r="AA28" s="18"/>
      <c r="AB28" s="19"/>
    </row>
    <row r="29" spans="1:28" ht="15">
      <c r="A29" s="43" t="s">
        <v>279</v>
      </c>
      <c r="B29" s="14">
        <v>101</v>
      </c>
      <c r="C29" s="15" t="s">
        <v>124</v>
      </c>
      <c r="D29" s="16" t="s">
        <v>125</v>
      </c>
      <c r="E29" s="17" t="s">
        <v>126</v>
      </c>
      <c r="F29" s="17">
        <v>16849</v>
      </c>
      <c r="G29" s="15" t="s">
        <v>46</v>
      </c>
      <c r="H29" s="15" t="s">
        <v>230</v>
      </c>
      <c r="I29" s="41">
        <f t="shared" si="0"/>
        <v>0.07844907407407407</v>
      </c>
      <c r="J29" s="45">
        <f t="shared" si="1"/>
        <v>0.0001157407407407357</v>
      </c>
      <c r="M29" s="13">
        <v>17</v>
      </c>
      <c r="N29" s="14">
        <v>101</v>
      </c>
      <c r="O29" s="18">
        <v>0.07844907407407407</v>
      </c>
      <c r="P29" s="19"/>
      <c r="Q29" s="43"/>
      <c r="R29" s="42"/>
      <c r="S29" s="44"/>
      <c r="T29" s="26"/>
      <c r="U29" s="13"/>
      <c r="V29" s="14"/>
      <c r="W29" s="18"/>
      <c r="X29" s="19"/>
      <c r="Y29" s="13"/>
      <c r="Z29" s="14"/>
      <c r="AA29" s="18"/>
      <c r="AB29" s="19"/>
    </row>
    <row r="30" spans="1:28" ht="15">
      <c r="A30" s="43" t="s">
        <v>286</v>
      </c>
      <c r="B30" s="14">
        <v>41</v>
      </c>
      <c r="C30" s="15" t="s">
        <v>135</v>
      </c>
      <c r="D30" s="16" t="s">
        <v>136</v>
      </c>
      <c r="E30" s="17" t="s">
        <v>26</v>
      </c>
      <c r="F30" s="17">
        <v>17641</v>
      </c>
      <c r="G30" s="15" t="s">
        <v>28</v>
      </c>
      <c r="H30" s="15" t="s">
        <v>224</v>
      </c>
      <c r="I30" s="41">
        <f t="shared" si="0"/>
        <v>0.07844907407407407</v>
      </c>
      <c r="J30" s="45">
        <f t="shared" si="1"/>
        <v>0.0001157407407407357</v>
      </c>
      <c r="M30" s="13">
        <v>18</v>
      </c>
      <c r="N30" s="14">
        <v>41</v>
      </c>
      <c r="O30" s="18">
        <v>0.07844907407407407</v>
      </c>
      <c r="P30" s="19"/>
      <c r="Q30" s="43"/>
      <c r="R30" s="42"/>
      <c r="S30" s="44"/>
      <c r="T30" s="26"/>
      <c r="U30" s="13"/>
      <c r="V30" s="14"/>
      <c r="W30" s="18"/>
      <c r="X30" s="19"/>
      <c r="Y30" s="13"/>
      <c r="Z30" s="14"/>
      <c r="AA30" s="18"/>
      <c r="AB30" s="19"/>
    </row>
    <row r="31" spans="1:28" ht="15">
      <c r="A31" s="43" t="s">
        <v>270</v>
      </c>
      <c r="B31" s="14">
        <v>13</v>
      </c>
      <c r="C31" s="15" t="s">
        <v>49</v>
      </c>
      <c r="D31" s="16" t="s">
        <v>78</v>
      </c>
      <c r="E31" s="17" t="s">
        <v>39</v>
      </c>
      <c r="F31" s="17">
        <v>93752</v>
      </c>
      <c r="G31" s="15" t="s">
        <v>46</v>
      </c>
      <c r="H31" s="15" t="s">
        <v>227</v>
      </c>
      <c r="I31" s="41">
        <f t="shared" si="0"/>
        <v>0.07844907407407407</v>
      </c>
      <c r="J31" s="45">
        <f t="shared" si="1"/>
        <v>0.0001157407407407357</v>
      </c>
      <c r="M31" s="13">
        <v>19</v>
      </c>
      <c r="N31" s="14">
        <v>13</v>
      </c>
      <c r="O31" s="18">
        <v>0.07844907407407407</v>
      </c>
      <c r="P31" s="19"/>
      <c r="Q31" s="43"/>
      <c r="R31" s="42"/>
      <c r="S31" s="44"/>
      <c r="T31" s="26"/>
      <c r="U31" s="13"/>
      <c r="V31" s="14"/>
      <c r="W31" s="18"/>
      <c r="X31" s="19"/>
      <c r="Y31" s="13"/>
      <c r="Z31" s="14"/>
      <c r="AA31" s="18"/>
      <c r="AB31" s="19"/>
    </row>
    <row r="32" spans="1:28" ht="15">
      <c r="A32" s="43" t="s">
        <v>283</v>
      </c>
      <c r="B32" s="14">
        <v>92</v>
      </c>
      <c r="C32" s="15" t="s">
        <v>183</v>
      </c>
      <c r="D32" s="16" t="s">
        <v>184</v>
      </c>
      <c r="E32" s="17" t="s">
        <v>83</v>
      </c>
      <c r="F32" s="17">
        <v>9910</v>
      </c>
      <c r="G32" s="15" t="s">
        <v>46</v>
      </c>
      <c r="H32" s="15" t="s">
        <v>229</v>
      </c>
      <c r="I32" s="41">
        <f t="shared" si="0"/>
        <v>0.07844907407407407</v>
      </c>
      <c r="J32" s="45">
        <f t="shared" si="1"/>
        <v>0.0001157407407407357</v>
      </c>
      <c r="M32" s="13">
        <v>20</v>
      </c>
      <c r="N32" s="14">
        <v>92</v>
      </c>
      <c r="O32" s="18">
        <v>0.07844907407407407</v>
      </c>
      <c r="P32" s="19"/>
      <c r="Q32" s="43"/>
      <c r="R32" s="42"/>
      <c r="S32" s="44"/>
      <c r="T32" s="26"/>
      <c r="U32" s="13"/>
      <c r="V32" s="14"/>
      <c r="W32" s="18"/>
      <c r="X32" s="19"/>
      <c r="Y32" s="13"/>
      <c r="Z32" s="14"/>
      <c r="AA32" s="18"/>
      <c r="AB32" s="19"/>
    </row>
    <row r="33" spans="1:28" ht="15">
      <c r="A33" s="43" t="s">
        <v>247</v>
      </c>
      <c r="B33" s="14">
        <v>131</v>
      </c>
      <c r="C33" s="15" t="s">
        <v>178</v>
      </c>
      <c r="D33" s="16" t="s">
        <v>179</v>
      </c>
      <c r="E33" s="17" t="s">
        <v>141</v>
      </c>
      <c r="F33" s="17">
        <v>8594</v>
      </c>
      <c r="G33" s="15" t="s">
        <v>46</v>
      </c>
      <c r="H33" s="15" t="s">
        <v>221</v>
      </c>
      <c r="I33" s="41">
        <f t="shared" si="0"/>
        <v>0.07844907407407407</v>
      </c>
      <c r="J33" s="45">
        <f t="shared" si="1"/>
        <v>0.0001157407407407357</v>
      </c>
      <c r="M33" s="13">
        <v>21</v>
      </c>
      <c r="N33" s="14">
        <v>131</v>
      </c>
      <c r="O33" s="18">
        <v>0.07844907407407407</v>
      </c>
      <c r="P33" s="19"/>
      <c r="Q33" s="43"/>
      <c r="R33" s="42"/>
      <c r="S33" s="44"/>
      <c r="T33" s="26"/>
      <c r="U33" s="13"/>
      <c r="V33" s="14"/>
      <c r="W33" s="18"/>
      <c r="X33" s="19"/>
      <c r="Y33" s="13"/>
      <c r="Z33" s="14"/>
      <c r="AA33" s="18"/>
      <c r="AB33" s="19"/>
    </row>
    <row r="34" spans="1:28" ht="15">
      <c r="A34" s="43" t="s">
        <v>284</v>
      </c>
      <c r="B34" s="14">
        <v>61</v>
      </c>
      <c r="C34" s="15" t="s">
        <v>207</v>
      </c>
      <c r="D34" s="16" t="s">
        <v>208</v>
      </c>
      <c r="E34" s="17" t="s">
        <v>209</v>
      </c>
      <c r="F34" s="99">
        <v>17476</v>
      </c>
      <c r="G34" s="15" t="s">
        <v>28</v>
      </c>
      <c r="H34" s="15" t="s">
        <v>230</v>
      </c>
      <c r="I34" s="41">
        <f t="shared" si="0"/>
        <v>0.07844907407407407</v>
      </c>
      <c r="J34" s="45">
        <f t="shared" si="1"/>
        <v>0.0001157407407407357</v>
      </c>
      <c r="M34" s="13">
        <v>22</v>
      </c>
      <c r="N34" s="14">
        <v>61</v>
      </c>
      <c r="O34" s="18">
        <v>0.07844907407407407</v>
      </c>
      <c r="P34" s="19"/>
      <c r="Q34" s="43"/>
      <c r="R34" s="42"/>
      <c r="S34" s="44"/>
      <c r="T34" s="26"/>
      <c r="U34" s="13"/>
      <c r="V34" s="14"/>
      <c r="W34" s="18"/>
      <c r="X34" s="19"/>
      <c r="Y34" s="13"/>
      <c r="Z34" s="14"/>
      <c r="AA34" s="18"/>
      <c r="AB34" s="19"/>
    </row>
    <row r="35" spans="1:28" ht="15">
      <c r="A35" s="43" t="s">
        <v>282</v>
      </c>
      <c r="B35" s="14">
        <v>27</v>
      </c>
      <c r="C35" s="15" t="s">
        <v>75</v>
      </c>
      <c r="D35" s="16" t="s">
        <v>68</v>
      </c>
      <c r="E35" s="17" t="s">
        <v>54</v>
      </c>
      <c r="F35" s="17" t="s">
        <v>59</v>
      </c>
      <c r="G35" s="15" t="s">
        <v>46</v>
      </c>
      <c r="H35" s="15" t="s">
        <v>226</v>
      </c>
      <c r="I35" s="41">
        <f t="shared" si="0"/>
        <v>0.07844907407407407</v>
      </c>
      <c r="J35" s="45">
        <f t="shared" si="1"/>
        <v>0.0001157407407407357</v>
      </c>
      <c r="M35" s="13">
        <v>23</v>
      </c>
      <c r="N35" s="14">
        <v>27</v>
      </c>
      <c r="O35" s="18">
        <v>0.07844907407407407</v>
      </c>
      <c r="P35" s="19"/>
      <c r="Q35" s="43"/>
      <c r="R35" s="42"/>
      <c r="S35" s="44"/>
      <c r="T35" s="26"/>
      <c r="U35" s="13"/>
      <c r="V35" s="14"/>
      <c r="W35" s="18"/>
      <c r="X35" s="19"/>
      <c r="Y35" s="13"/>
      <c r="Z35" s="14"/>
      <c r="AA35" s="18"/>
      <c r="AB35" s="19"/>
    </row>
    <row r="36" spans="1:28" ht="15">
      <c r="A36" s="43" t="s">
        <v>280</v>
      </c>
      <c r="B36" s="14">
        <v>58</v>
      </c>
      <c r="C36" s="15" t="s">
        <v>119</v>
      </c>
      <c r="D36" s="16" t="s">
        <v>153</v>
      </c>
      <c r="E36" s="17" t="s">
        <v>154</v>
      </c>
      <c r="F36" s="17">
        <v>18595</v>
      </c>
      <c r="G36" s="15" t="s">
        <v>28</v>
      </c>
      <c r="H36" s="15" t="s">
        <v>225</v>
      </c>
      <c r="I36" s="41">
        <f t="shared" si="0"/>
        <v>0.07844907407407407</v>
      </c>
      <c r="J36" s="45">
        <f t="shared" si="1"/>
        <v>0.0001157407407407357</v>
      </c>
      <c r="M36" s="13">
        <v>24</v>
      </c>
      <c r="N36" s="14">
        <v>58</v>
      </c>
      <c r="O36" s="18">
        <v>0.07844907407407407</v>
      </c>
      <c r="P36" s="19"/>
      <c r="Q36" s="43"/>
      <c r="R36" s="42"/>
      <c r="S36" s="44"/>
      <c r="T36" s="26"/>
      <c r="U36" s="13"/>
      <c r="V36" s="14"/>
      <c r="W36" s="18"/>
      <c r="X36" s="19"/>
      <c r="Y36" s="13"/>
      <c r="Z36" s="14"/>
      <c r="AA36" s="18"/>
      <c r="AB36" s="19"/>
    </row>
    <row r="37" spans="1:28" ht="15">
      <c r="A37" s="43" t="s">
        <v>276</v>
      </c>
      <c r="B37" s="14">
        <v>54</v>
      </c>
      <c r="C37" s="15" t="s">
        <v>101</v>
      </c>
      <c r="D37" s="16" t="s">
        <v>102</v>
      </c>
      <c r="E37" s="17" t="s">
        <v>22</v>
      </c>
      <c r="F37" s="17">
        <v>13320</v>
      </c>
      <c r="G37" s="15" t="s">
        <v>28</v>
      </c>
      <c r="H37" s="15" t="s">
        <v>225</v>
      </c>
      <c r="I37" s="41">
        <f t="shared" si="0"/>
        <v>0.07844907407407407</v>
      </c>
      <c r="J37" s="45">
        <f t="shared" si="1"/>
        <v>0.0001157407407407357</v>
      </c>
      <c r="M37" s="13">
        <v>25</v>
      </c>
      <c r="N37" s="14">
        <v>54</v>
      </c>
      <c r="O37" s="18">
        <v>0.07844907407407407</v>
      </c>
      <c r="P37" s="19"/>
      <c r="Q37" s="43"/>
      <c r="R37" s="42"/>
      <c r="S37" s="44"/>
      <c r="T37" s="26"/>
      <c r="U37" s="13"/>
      <c r="V37" s="14"/>
      <c r="W37" s="18"/>
      <c r="X37" s="19"/>
      <c r="Y37" s="13"/>
      <c r="Z37" s="14"/>
      <c r="AA37" s="18"/>
      <c r="AB37" s="19"/>
    </row>
    <row r="38" spans="1:28" ht="15">
      <c r="A38" s="43" t="s">
        <v>278</v>
      </c>
      <c r="B38" s="14">
        <v>81</v>
      </c>
      <c r="C38" s="15" t="s">
        <v>94</v>
      </c>
      <c r="D38" s="16" t="s">
        <v>95</v>
      </c>
      <c r="E38" s="17" t="s">
        <v>96</v>
      </c>
      <c r="F38" s="17">
        <v>12950</v>
      </c>
      <c r="G38" s="15" t="s">
        <v>46</v>
      </c>
      <c r="H38" s="15" t="s">
        <v>230</v>
      </c>
      <c r="I38" s="41">
        <f t="shared" si="0"/>
        <v>0.07844907407407407</v>
      </c>
      <c r="J38" s="45">
        <f t="shared" si="1"/>
        <v>0.0001157407407407357</v>
      </c>
      <c r="M38" s="13">
        <v>26</v>
      </c>
      <c r="N38" s="14">
        <v>81</v>
      </c>
      <c r="O38" s="18">
        <v>0.07844907407407407</v>
      </c>
      <c r="P38" s="19"/>
      <c r="Q38" s="43"/>
      <c r="R38" s="42"/>
      <c r="S38" s="44"/>
      <c r="T38" s="26"/>
      <c r="U38" s="13"/>
      <c r="V38" s="14"/>
      <c r="W38" s="18"/>
      <c r="X38" s="19"/>
      <c r="Y38" s="13"/>
      <c r="Z38" s="14"/>
      <c r="AA38" s="18"/>
      <c r="AB38" s="19"/>
    </row>
    <row r="39" spans="1:28" ht="15">
      <c r="A39" s="43" t="s">
        <v>277</v>
      </c>
      <c r="B39" s="14">
        <v>132</v>
      </c>
      <c r="C39" s="15" t="s">
        <v>176</v>
      </c>
      <c r="D39" s="16" t="s">
        <v>177</v>
      </c>
      <c r="E39" s="17" t="s">
        <v>141</v>
      </c>
      <c r="F39" s="17">
        <v>8279</v>
      </c>
      <c r="G39" s="15" t="s">
        <v>46</v>
      </c>
      <c r="H39" s="15" t="s">
        <v>221</v>
      </c>
      <c r="I39" s="41">
        <f t="shared" si="0"/>
        <v>0.07844907407407407</v>
      </c>
      <c r="J39" s="45">
        <f t="shared" si="1"/>
        <v>0.0001157407407407357</v>
      </c>
      <c r="M39" s="13">
        <v>27</v>
      </c>
      <c r="N39" s="14">
        <v>132</v>
      </c>
      <c r="O39" s="18">
        <v>0.07844907407407407</v>
      </c>
      <c r="P39" s="19"/>
      <c r="Q39" s="43"/>
      <c r="R39" s="42"/>
      <c r="S39" s="44"/>
      <c r="T39" s="26"/>
      <c r="U39" s="13"/>
      <c r="V39" s="14"/>
      <c r="W39" s="18"/>
      <c r="X39" s="19"/>
      <c r="Y39" s="13"/>
      <c r="Z39" s="14"/>
      <c r="AA39" s="18"/>
      <c r="AB39" s="19"/>
    </row>
    <row r="40" spans="1:28" ht="15">
      <c r="A40" s="43" t="s">
        <v>275</v>
      </c>
      <c r="B40" s="14">
        <v>171</v>
      </c>
      <c r="C40" s="15" t="s">
        <v>34</v>
      </c>
      <c r="D40" s="16" t="s">
        <v>35</v>
      </c>
      <c r="E40" s="17" t="s">
        <v>25</v>
      </c>
      <c r="F40" s="17">
        <v>11976</v>
      </c>
      <c r="G40" s="15" t="s">
        <v>46</v>
      </c>
      <c r="H40" s="15" t="s">
        <v>223</v>
      </c>
      <c r="I40" s="41">
        <f t="shared" si="0"/>
        <v>0.07844907407407407</v>
      </c>
      <c r="J40" s="45">
        <f t="shared" si="1"/>
        <v>0.0001157407407407357</v>
      </c>
      <c r="M40" s="13">
        <v>28</v>
      </c>
      <c r="N40" s="14">
        <v>171</v>
      </c>
      <c r="O40" s="18">
        <v>0.07844907407407407</v>
      </c>
      <c r="P40" s="19"/>
      <c r="Q40" s="43"/>
      <c r="R40" s="42"/>
      <c r="S40" s="44"/>
      <c r="T40" s="26"/>
      <c r="U40" s="13"/>
      <c r="V40" s="14"/>
      <c r="W40" s="18"/>
      <c r="X40" s="19"/>
      <c r="Y40" s="13"/>
      <c r="Z40" s="14"/>
      <c r="AA40" s="18"/>
      <c r="AB40" s="19"/>
    </row>
    <row r="41" spans="1:28" ht="15">
      <c r="A41" s="43" t="s">
        <v>260</v>
      </c>
      <c r="B41" s="14">
        <v>8</v>
      </c>
      <c r="C41" s="15" t="s">
        <v>189</v>
      </c>
      <c r="D41" s="16" t="s">
        <v>190</v>
      </c>
      <c r="E41" s="17" t="s">
        <v>91</v>
      </c>
      <c r="F41" s="17">
        <v>18616</v>
      </c>
      <c r="G41" s="15" t="s">
        <v>27</v>
      </c>
      <c r="H41" s="15" t="s">
        <v>228</v>
      </c>
      <c r="I41" s="41">
        <f t="shared" si="0"/>
        <v>0.07844907407407407</v>
      </c>
      <c r="J41" s="45">
        <f t="shared" si="1"/>
        <v>0.0001157407407407357</v>
      </c>
      <c r="M41" s="13">
        <v>29</v>
      </c>
      <c r="N41" s="14">
        <v>8</v>
      </c>
      <c r="O41" s="18">
        <v>0.07844907407407407</v>
      </c>
      <c r="P41" s="19"/>
      <c r="Q41" s="43"/>
      <c r="R41" s="42"/>
      <c r="S41" s="44"/>
      <c r="T41" s="26"/>
      <c r="U41" s="13"/>
      <c r="V41" s="14"/>
      <c r="W41" s="18"/>
      <c r="X41" s="19"/>
      <c r="Y41" s="13"/>
      <c r="Z41" s="14"/>
      <c r="AA41" s="18"/>
      <c r="AB41" s="19"/>
    </row>
    <row r="42" spans="1:28" ht="15">
      <c r="A42" s="43" t="s">
        <v>273</v>
      </c>
      <c r="B42" s="14">
        <v>46</v>
      </c>
      <c r="C42" s="15" t="s">
        <v>85</v>
      </c>
      <c r="D42" s="16" t="s">
        <v>86</v>
      </c>
      <c r="E42" s="17" t="s">
        <v>26</v>
      </c>
      <c r="F42" s="17">
        <v>12006</v>
      </c>
      <c r="G42" s="15" t="s">
        <v>46</v>
      </c>
      <c r="H42" s="15" t="s">
        <v>224</v>
      </c>
      <c r="I42" s="41">
        <f t="shared" si="0"/>
        <v>0.07844907407407407</v>
      </c>
      <c r="J42" s="45">
        <f t="shared" si="1"/>
        <v>0.0001157407407407357</v>
      </c>
      <c r="M42" s="13">
        <v>30</v>
      </c>
      <c r="N42" s="14">
        <v>46</v>
      </c>
      <c r="O42" s="18">
        <v>0.07844907407407407</v>
      </c>
      <c r="P42" s="19"/>
      <c r="Q42" s="43"/>
      <c r="R42" s="42"/>
      <c r="S42" s="44"/>
      <c r="T42" s="26"/>
      <c r="U42" s="13"/>
      <c r="V42" s="14"/>
      <c r="W42" s="18"/>
      <c r="X42" s="19"/>
      <c r="Y42" s="13"/>
      <c r="Z42" s="14"/>
      <c r="AA42" s="18"/>
      <c r="AB42" s="19"/>
    </row>
    <row r="43" spans="1:28" ht="15">
      <c r="A43" s="43" t="s">
        <v>267</v>
      </c>
      <c r="B43" s="14">
        <v>53</v>
      </c>
      <c r="C43" s="15" t="s">
        <v>44</v>
      </c>
      <c r="D43" s="16" t="s">
        <v>45</v>
      </c>
      <c r="E43" s="17" t="s">
        <v>22</v>
      </c>
      <c r="F43" s="17">
        <v>18450</v>
      </c>
      <c r="G43" s="15" t="s">
        <v>46</v>
      </c>
      <c r="H43" s="15" t="s">
        <v>225</v>
      </c>
      <c r="I43" s="41">
        <f t="shared" si="0"/>
        <v>0.07844907407407407</v>
      </c>
      <c r="J43" s="45">
        <f t="shared" si="1"/>
        <v>0.0001157407407407357</v>
      </c>
      <c r="M43" s="13">
        <v>31</v>
      </c>
      <c r="N43" s="14">
        <v>53</v>
      </c>
      <c r="O43" s="18">
        <v>0.07844907407407407</v>
      </c>
      <c r="P43" s="19"/>
      <c r="Q43" s="43"/>
      <c r="R43" s="42"/>
      <c r="S43" s="44"/>
      <c r="T43" s="26"/>
      <c r="U43" s="13"/>
      <c r="V43" s="14"/>
      <c r="W43" s="18"/>
      <c r="X43" s="19"/>
      <c r="Y43" s="13"/>
      <c r="Z43" s="14"/>
      <c r="AA43" s="18"/>
      <c r="AB43" s="19"/>
    </row>
    <row r="44" spans="1:28" ht="15">
      <c r="A44" s="43" t="s">
        <v>271</v>
      </c>
      <c r="B44" s="14">
        <v>124</v>
      </c>
      <c r="C44" s="15" t="s">
        <v>116</v>
      </c>
      <c r="D44" s="16" t="s">
        <v>117</v>
      </c>
      <c r="E44" s="17" t="s">
        <v>118</v>
      </c>
      <c r="F44" s="17">
        <v>15508</v>
      </c>
      <c r="G44" s="15" t="s">
        <v>28</v>
      </c>
      <c r="H44" s="15" t="s">
        <v>221</v>
      </c>
      <c r="I44" s="41">
        <f aca="true" t="shared" si="2" ref="I44:I75">SUM(O44,S44,W44,AA44,AC44)-SUM(P44,T44,X44,AB44)</f>
        <v>0.07844907407407407</v>
      </c>
      <c r="J44" s="45">
        <f aca="true" t="shared" si="3" ref="J44:J75">I44-$I$12</f>
        <v>0.0001157407407407357</v>
      </c>
      <c r="M44" s="13">
        <v>32</v>
      </c>
      <c r="N44" s="14">
        <v>124</v>
      </c>
      <c r="O44" s="18">
        <v>0.07844907407407407</v>
      </c>
      <c r="P44" s="19"/>
      <c r="Q44" s="43"/>
      <c r="R44" s="42"/>
      <c r="S44" s="44"/>
      <c r="T44" s="26"/>
      <c r="U44" s="13"/>
      <c r="V44" s="14"/>
      <c r="W44" s="18"/>
      <c r="X44" s="19"/>
      <c r="Y44" s="13"/>
      <c r="Z44" s="14"/>
      <c r="AA44" s="18"/>
      <c r="AB44" s="19"/>
    </row>
    <row r="45" spans="1:28" ht="15">
      <c r="A45" s="43" t="s">
        <v>259</v>
      </c>
      <c r="B45" s="14">
        <v>60</v>
      </c>
      <c r="C45" s="15" t="s">
        <v>112</v>
      </c>
      <c r="D45" s="16" t="s">
        <v>113</v>
      </c>
      <c r="E45" s="17" t="s">
        <v>109</v>
      </c>
      <c r="F45" s="17">
        <v>14287</v>
      </c>
      <c r="G45" s="15" t="s">
        <v>28</v>
      </c>
      <c r="H45" s="15" t="s">
        <v>225</v>
      </c>
      <c r="I45" s="41">
        <f t="shared" si="2"/>
        <v>0.07844907407407407</v>
      </c>
      <c r="J45" s="45">
        <f t="shared" si="3"/>
        <v>0.0001157407407407357</v>
      </c>
      <c r="M45" s="13">
        <v>34</v>
      </c>
      <c r="N45" s="14">
        <v>60</v>
      </c>
      <c r="O45" s="18">
        <v>0.07844907407407407</v>
      </c>
      <c r="P45" s="19"/>
      <c r="Q45" s="43"/>
      <c r="R45" s="42"/>
      <c r="S45" s="44"/>
      <c r="T45" s="26"/>
      <c r="U45" s="13"/>
      <c r="V45" s="14"/>
      <c r="W45" s="18"/>
      <c r="X45" s="19"/>
      <c r="Y45" s="13"/>
      <c r="Z45" s="14"/>
      <c r="AA45" s="18"/>
      <c r="AB45" s="19"/>
    </row>
    <row r="46" spans="1:28" ht="15">
      <c r="A46" s="43" t="s">
        <v>269</v>
      </c>
      <c r="B46" s="14">
        <v>11</v>
      </c>
      <c r="C46" s="15" t="s">
        <v>42</v>
      </c>
      <c r="D46" s="16" t="s">
        <v>43</v>
      </c>
      <c r="E46" s="17" t="s">
        <v>39</v>
      </c>
      <c r="F46" s="17">
        <v>62012</v>
      </c>
      <c r="G46" s="15" t="s">
        <v>46</v>
      </c>
      <c r="H46" s="15" t="s">
        <v>227</v>
      </c>
      <c r="I46" s="41">
        <f t="shared" si="2"/>
        <v>0.07844907407407407</v>
      </c>
      <c r="J46" s="45">
        <f t="shared" si="3"/>
        <v>0.0001157407407407357</v>
      </c>
      <c r="M46" s="13">
        <v>35</v>
      </c>
      <c r="N46" s="14">
        <v>11</v>
      </c>
      <c r="O46" s="18">
        <v>0.07844907407407407</v>
      </c>
      <c r="P46" s="19"/>
      <c r="Q46" s="43"/>
      <c r="R46" s="42"/>
      <c r="S46" s="44"/>
      <c r="T46" s="26"/>
      <c r="U46" s="13"/>
      <c r="V46" s="14"/>
      <c r="W46" s="18"/>
      <c r="X46" s="19"/>
      <c r="Y46" s="13"/>
      <c r="Z46" s="14"/>
      <c r="AA46" s="18"/>
      <c r="AB46" s="19"/>
    </row>
    <row r="47" spans="1:28" ht="15">
      <c r="A47" s="43" t="s">
        <v>268</v>
      </c>
      <c r="B47" s="14">
        <v>51</v>
      </c>
      <c r="C47" s="15" t="s">
        <v>133</v>
      </c>
      <c r="D47" s="16" t="s">
        <v>134</v>
      </c>
      <c r="E47" s="17" t="s">
        <v>22</v>
      </c>
      <c r="F47" s="17">
        <v>17556</v>
      </c>
      <c r="G47" s="15" t="s">
        <v>28</v>
      </c>
      <c r="H47" s="15" t="s">
        <v>225</v>
      </c>
      <c r="I47" s="41">
        <f t="shared" si="2"/>
        <v>0.07844907407407407</v>
      </c>
      <c r="J47" s="45">
        <f t="shared" si="3"/>
        <v>0.0001157407407407357</v>
      </c>
      <c r="M47" s="13">
        <v>36</v>
      </c>
      <c r="N47" s="14">
        <v>51</v>
      </c>
      <c r="O47" s="18">
        <v>0.07844907407407407</v>
      </c>
      <c r="P47" s="19"/>
      <c r="Q47" s="43"/>
      <c r="R47" s="42"/>
      <c r="S47" s="44"/>
      <c r="T47" s="26"/>
      <c r="U47" s="13"/>
      <c r="V47" s="14"/>
      <c r="W47" s="18"/>
      <c r="X47" s="19"/>
      <c r="Y47" s="13"/>
      <c r="Z47" s="14"/>
      <c r="AA47" s="18"/>
      <c r="AB47" s="19"/>
    </row>
    <row r="48" spans="1:28" ht="15">
      <c r="A48" s="43" t="s">
        <v>266</v>
      </c>
      <c r="B48" s="14">
        <v>74</v>
      </c>
      <c r="C48" s="15" t="s">
        <v>162</v>
      </c>
      <c r="D48" s="16" t="s">
        <v>163</v>
      </c>
      <c r="E48" s="17" t="s">
        <v>146</v>
      </c>
      <c r="F48" s="17">
        <v>3706</v>
      </c>
      <c r="G48" s="15" t="s">
        <v>28</v>
      </c>
      <c r="H48" s="15" t="s">
        <v>223</v>
      </c>
      <c r="I48" s="41">
        <f t="shared" si="2"/>
        <v>0.07844907407407407</v>
      </c>
      <c r="J48" s="45">
        <f t="shared" si="3"/>
        <v>0.0001157407407407357</v>
      </c>
      <c r="M48" s="13">
        <v>37</v>
      </c>
      <c r="N48" s="14">
        <v>74</v>
      </c>
      <c r="O48" s="18">
        <v>0.07844907407407407</v>
      </c>
      <c r="P48" s="19"/>
      <c r="Q48" s="43"/>
      <c r="R48" s="42"/>
      <c r="S48" s="44"/>
      <c r="T48" s="26"/>
      <c r="U48" s="13"/>
      <c r="V48" s="14"/>
      <c r="W48" s="18"/>
      <c r="X48" s="19"/>
      <c r="Y48" s="13"/>
      <c r="Z48" s="14"/>
      <c r="AA48" s="18"/>
      <c r="AB48" s="19"/>
    </row>
    <row r="49" spans="1:28" ht="15">
      <c r="A49" s="43" t="s">
        <v>265</v>
      </c>
      <c r="B49" s="14">
        <v>141</v>
      </c>
      <c r="C49" s="15" t="s">
        <v>142</v>
      </c>
      <c r="D49" s="16" t="s">
        <v>164</v>
      </c>
      <c r="E49" s="17" t="s">
        <v>165</v>
      </c>
      <c r="F49" s="17">
        <v>3818</v>
      </c>
      <c r="G49" s="15" t="s">
        <v>46</v>
      </c>
      <c r="H49" s="15" t="s">
        <v>229</v>
      </c>
      <c r="I49" s="41">
        <f t="shared" si="2"/>
        <v>0.07844907407407407</v>
      </c>
      <c r="J49" s="45">
        <f t="shared" si="3"/>
        <v>0.0001157407407407357</v>
      </c>
      <c r="M49" s="13">
        <v>38</v>
      </c>
      <c r="N49" s="14">
        <v>141</v>
      </c>
      <c r="O49" s="18">
        <v>0.07844907407407407</v>
      </c>
      <c r="P49" s="46"/>
      <c r="Q49" s="43"/>
      <c r="R49" s="42"/>
      <c r="S49" s="44"/>
      <c r="T49" s="26"/>
      <c r="U49" s="13"/>
      <c r="V49" s="14"/>
      <c r="W49" s="18"/>
      <c r="X49" s="19"/>
      <c r="Y49" s="13"/>
      <c r="Z49" s="14"/>
      <c r="AA49" s="18"/>
      <c r="AB49" s="19"/>
    </row>
    <row r="50" spans="1:28" ht="15">
      <c r="A50" s="43" t="s">
        <v>263</v>
      </c>
      <c r="B50" s="14">
        <v>10</v>
      </c>
      <c r="C50" s="15" t="s">
        <v>197</v>
      </c>
      <c r="D50" s="16" t="s">
        <v>198</v>
      </c>
      <c r="E50" s="17" t="s">
        <v>199</v>
      </c>
      <c r="F50" s="99">
        <v>18735</v>
      </c>
      <c r="G50" s="15" t="s">
        <v>28</v>
      </c>
      <c r="H50" s="15" t="s">
        <v>228</v>
      </c>
      <c r="I50" s="41">
        <f t="shared" si="2"/>
        <v>0.07844907407407407</v>
      </c>
      <c r="J50" s="45">
        <f t="shared" si="3"/>
        <v>0.0001157407407407357</v>
      </c>
      <c r="M50" s="13">
        <v>39</v>
      </c>
      <c r="N50" s="14">
        <v>10</v>
      </c>
      <c r="O50" s="18">
        <v>0.07844907407407407</v>
      </c>
      <c r="P50" s="19"/>
      <c r="Q50" s="43"/>
      <c r="R50" s="42"/>
      <c r="S50" s="44"/>
      <c r="T50" s="26"/>
      <c r="U50" s="13"/>
      <c r="V50" s="14"/>
      <c r="W50" s="18"/>
      <c r="X50" s="19"/>
      <c r="Y50" s="13"/>
      <c r="Z50" s="14"/>
      <c r="AA50" s="18"/>
      <c r="AB50" s="19"/>
    </row>
    <row r="51" spans="1:28" ht="15">
      <c r="A51" s="43" t="s">
        <v>262</v>
      </c>
      <c r="B51" s="14">
        <v>111</v>
      </c>
      <c r="C51" s="15" t="s">
        <v>166</v>
      </c>
      <c r="D51" s="16" t="s">
        <v>167</v>
      </c>
      <c r="E51" s="17" t="s">
        <v>168</v>
      </c>
      <c r="F51" s="17">
        <v>5352</v>
      </c>
      <c r="G51" s="15" t="s">
        <v>46</v>
      </c>
      <c r="H51" s="15" t="s">
        <v>230</v>
      </c>
      <c r="I51" s="41">
        <f t="shared" si="2"/>
        <v>0.07844907407407407</v>
      </c>
      <c r="J51" s="45">
        <f t="shared" si="3"/>
        <v>0.0001157407407407357</v>
      </c>
      <c r="M51" s="13">
        <v>40</v>
      </c>
      <c r="N51" s="14">
        <v>111</v>
      </c>
      <c r="O51" s="18">
        <v>0.07844907407407407</v>
      </c>
      <c r="P51" s="19"/>
      <c r="Q51" s="43"/>
      <c r="R51" s="42"/>
      <c r="S51" s="44"/>
      <c r="T51" s="26"/>
      <c r="U51" s="13"/>
      <c r="V51" s="14"/>
      <c r="W51" s="18"/>
      <c r="X51" s="19"/>
      <c r="Y51" s="13"/>
      <c r="Z51" s="14"/>
      <c r="AA51" s="18"/>
      <c r="AB51" s="19"/>
    </row>
    <row r="52" spans="1:28" ht="15">
      <c r="A52" s="43" t="s">
        <v>251</v>
      </c>
      <c r="B52" s="14">
        <v>122</v>
      </c>
      <c r="C52" s="15" t="s">
        <v>158</v>
      </c>
      <c r="D52" s="16" t="s">
        <v>159</v>
      </c>
      <c r="E52" s="17" t="s">
        <v>118</v>
      </c>
      <c r="F52" s="17">
        <v>19052</v>
      </c>
      <c r="G52" s="15" t="s">
        <v>46</v>
      </c>
      <c r="H52" s="15" t="s">
        <v>221</v>
      </c>
      <c r="I52" s="41">
        <f t="shared" si="2"/>
        <v>0.07844907407407407</v>
      </c>
      <c r="J52" s="45">
        <f t="shared" si="3"/>
        <v>0.0001157407407407357</v>
      </c>
      <c r="M52" s="13">
        <v>41</v>
      </c>
      <c r="N52" s="14">
        <v>122</v>
      </c>
      <c r="O52" s="18">
        <v>0.07844907407407407</v>
      </c>
      <c r="P52" s="19"/>
      <c r="Q52" s="43"/>
      <c r="R52" s="42"/>
      <c r="S52" s="44"/>
      <c r="T52" s="26"/>
      <c r="U52" s="13"/>
      <c r="V52" s="14"/>
      <c r="W52" s="18"/>
      <c r="X52" s="19"/>
      <c r="Y52" s="13"/>
      <c r="Z52" s="14"/>
      <c r="AA52" s="18"/>
      <c r="AB52" s="19"/>
    </row>
    <row r="53" spans="1:28" ht="15">
      <c r="A53" s="43" t="s">
        <v>261</v>
      </c>
      <c r="B53" s="14">
        <v>16</v>
      </c>
      <c r="C53" s="15" t="s">
        <v>196</v>
      </c>
      <c r="D53" s="16" t="s">
        <v>195</v>
      </c>
      <c r="E53" s="17" t="s">
        <v>39</v>
      </c>
      <c r="F53" s="17">
        <v>150784</v>
      </c>
      <c r="G53" s="15" t="s">
        <v>28</v>
      </c>
      <c r="H53" s="15" t="s">
        <v>227</v>
      </c>
      <c r="I53" s="41">
        <f t="shared" si="2"/>
        <v>0.07844907407407407</v>
      </c>
      <c r="J53" s="45">
        <f t="shared" si="3"/>
        <v>0.0001157407407407357</v>
      </c>
      <c r="M53" s="13">
        <v>42</v>
      </c>
      <c r="N53" s="14">
        <v>16</v>
      </c>
      <c r="O53" s="18">
        <v>0.07844907407407407</v>
      </c>
      <c r="P53" s="46"/>
      <c r="Q53" s="43"/>
      <c r="R53" s="42"/>
      <c r="S53" s="44"/>
      <c r="T53" s="26"/>
      <c r="U53" s="13"/>
      <c r="V53" s="14"/>
      <c r="W53" s="18"/>
      <c r="X53" s="19"/>
      <c r="Y53" s="13"/>
      <c r="Z53" s="14"/>
      <c r="AA53" s="18"/>
      <c r="AB53" s="19"/>
    </row>
    <row r="54" spans="1:28" ht="15">
      <c r="A54" s="43" t="s">
        <v>253</v>
      </c>
      <c r="B54" s="14">
        <v>21</v>
      </c>
      <c r="C54" s="15" t="s">
        <v>211</v>
      </c>
      <c r="D54" s="16" t="s">
        <v>212</v>
      </c>
      <c r="E54" s="17" t="s">
        <v>213</v>
      </c>
      <c r="F54" s="17">
        <v>114</v>
      </c>
      <c r="G54" s="15" t="s">
        <v>28</v>
      </c>
      <c r="H54" s="15" t="s">
        <v>226</v>
      </c>
      <c r="I54" s="41">
        <f t="shared" si="2"/>
        <v>0.07844907407407407</v>
      </c>
      <c r="J54" s="45">
        <f t="shared" si="3"/>
        <v>0.0001157407407407357</v>
      </c>
      <c r="M54" s="13">
        <v>43</v>
      </c>
      <c r="N54" s="14">
        <v>21</v>
      </c>
      <c r="O54" s="18">
        <v>0.07844907407407407</v>
      </c>
      <c r="P54" s="19"/>
      <c r="Q54" s="43"/>
      <c r="R54" s="42"/>
      <c r="S54" s="44"/>
      <c r="T54" s="26"/>
      <c r="U54" s="13"/>
      <c r="V54" s="14"/>
      <c r="W54" s="18"/>
      <c r="X54" s="19"/>
      <c r="Y54" s="13"/>
      <c r="Z54" s="14"/>
      <c r="AA54" s="18"/>
      <c r="AB54" s="19"/>
    </row>
    <row r="55" spans="1:28" ht="15">
      <c r="A55" s="43" t="s">
        <v>258</v>
      </c>
      <c r="B55" s="14">
        <v>52</v>
      </c>
      <c r="C55" s="15" t="s">
        <v>169</v>
      </c>
      <c r="D55" s="16" t="s">
        <v>170</v>
      </c>
      <c r="E55" s="17" t="s">
        <v>22</v>
      </c>
      <c r="F55" s="17">
        <v>6111</v>
      </c>
      <c r="G55" s="15" t="s">
        <v>46</v>
      </c>
      <c r="H55" s="15" t="s">
        <v>225</v>
      </c>
      <c r="I55" s="41">
        <f t="shared" si="2"/>
        <v>0.07844907407407407</v>
      </c>
      <c r="J55" s="45">
        <f t="shared" si="3"/>
        <v>0.0001157407407407357</v>
      </c>
      <c r="M55" s="13">
        <v>44</v>
      </c>
      <c r="N55" s="14">
        <v>52</v>
      </c>
      <c r="O55" s="18">
        <v>0.07844907407407407</v>
      </c>
      <c r="P55" s="19"/>
      <c r="Q55" s="43"/>
      <c r="R55" s="42"/>
      <c r="S55" s="44"/>
      <c r="T55" s="26"/>
      <c r="U55" s="13"/>
      <c r="V55" s="14"/>
      <c r="W55" s="18"/>
      <c r="X55" s="19"/>
      <c r="Y55" s="13"/>
      <c r="Z55" s="14"/>
      <c r="AA55" s="18"/>
      <c r="AB55" s="19"/>
    </row>
    <row r="56" spans="1:28" ht="15">
      <c r="A56" s="43" t="s">
        <v>256</v>
      </c>
      <c r="B56" s="14">
        <v>72</v>
      </c>
      <c r="C56" s="15" t="s">
        <v>144</v>
      </c>
      <c r="D56" s="16" t="s">
        <v>145</v>
      </c>
      <c r="E56" s="17" t="s">
        <v>146</v>
      </c>
      <c r="F56" s="17">
        <v>18044</v>
      </c>
      <c r="G56" s="15" t="s">
        <v>46</v>
      </c>
      <c r="H56" s="15" t="s">
        <v>223</v>
      </c>
      <c r="I56" s="41">
        <f t="shared" si="2"/>
        <v>0.07844907407407407</v>
      </c>
      <c r="J56" s="45">
        <f t="shared" si="3"/>
        <v>0.0001157407407407357</v>
      </c>
      <c r="M56" s="13">
        <v>45</v>
      </c>
      <c r="N56" s="14">
        <v>72</v>
      </c>
      <c r="O56" s="18">
        <v>0.07844907407407407</v>
      </c>
      <c r="P56" s="19"/>
      <c r="Q56" s="43"/>
      <c r="R56" s="42"/>
      <c r="S56" s="44"/>
      <c r="T56" s="26"/>
      <c r="U56" s="13"/>
      <c r="V56" s="14"/>
      <c r="W56" s="18"/>
      <c r="X56" s="19"/>
      <c r="Y56" s="13"/>
      <c r="Z56" s="14"/>
      <c r="AA56" s="18"/>
      <c r="AB56" s="19"/>
    </row>
    <row r="57" spans="1:28" ht="15">
      <c r="A57" s="43" t="s">
        <v>255</v>
      </c>
      <c r="B57" s="14">
        <v>43</v>
      </c>
      <c r="C57" s="15" t="s">
        <v>160</v>
      </c>
      <c r="D57" s="16" t="s">
        <v>161</v>
      </c>
      <c r="E57" s="17" t="s">
        <v>26</v>
      </c>
      <c r="F57" s="17">
        <v>3653</v>
      </c>
      <c r="G57" s="15" t="s">
        <v>28</v>
      </c>
      <c r="H57" s="15" t="s">
        <v>224</v>
      </c>
      <c r="I57" s="41">
        <f t="shared" si="2"/>
        <v>0.07844907407407407</v>
      </c>
      <c r="J57" s="45">
        <f t="shared" si="3"/>
        <v>0.0001157407407407357</v>
      </c>
      <c r="M57" s="13">
        <v>46</v>
      </c>
      <c r="N57" s="14">
        <v>43</v>
      </c>
      <c r="O57" s="18">
        <v>0.07844907407407407</v>
      </c>
      <c r="P57" s="19"/>
      <c r="Q57" s="43"/>
      <c r="R57" s="42"/>
      <c r="S57" s="44"/>
      <c r="T57" s="26"/>
      <c r="U57" s="13"/>
      <c r="V57" s="14"/>
      <c r="W57" s="18"/>
      <c r="X57" s="19"/>
      <c r="Y57" s="13"/>
      <c r="Z57" s="14"/>
      <c r="AA57" s="18"/>
      <c r="AB57" s="19"/>
    </row>
    <row r="58" spans="1:28" ht="15">
      <c r="A58" s="43" t="s">
        <v>254</v>
      </c>
      <c r="B58" s="14">
        <v>26</v>
      </c>
      <c r="C58" s="15" t="s">
        <v>74</v>
      </c>
      <c r="D58" s="16" t="s">
        <v>67</v>
      </c>
      <c r="E58" s="17" t="s">
        <v>54</v>
      </c>
      <c r="F58" s="17" t="s">
        <v>60</v>
      </c>
      <c r="G58" s="15" t="s">
        <v>46</v>
      </c>
      <c r="H58" s="15" t="s">
        <v>226</v>
      </c>
      <c r="I58" s="41">
        <f t="shared" si="2"/>
        <v>0.07859953703703704</v>
      </c>
      <c r="J58" s="45">
        <f t="shared" si="3"/>
        <v>0.00026620370370369906</v>
      </c>
      <c r="M58" s="13">
        <v>50</v>
      </c>
      <c r="N58" s="14">
        <v>26</v>
      </c>
      <c r="O58" s="18">
        <v>0.07861111111111112</v>
      </c>
      <c r="P58" s="19">
        <v>1.1574074074074073E-05</v>
      </c>
      <c r="Q58" s="43"/>
      <c r="R58" s="42"/>
      <c r="S58" s="44"/>
      <c r="T58" s="26"/>
      <c r="U58" s="13"/>
      <c r="V58" s="14"/>
      <c r="W58" s="18"/>
      <c r="X58" s="19"/>
      <c r="Y58" s="13"/>
      <c r="Z58" s="14"/>
      <c r="AA58" s="18"/>
      <c r="AB58" s="19"/>
    </row>
    <row r="59" spans="1:28" ht="15">
      <c r="A59" s="43" t="s">
        <v>252</v>
      </c>
      <c r="B59" s="14">
        <v>14</v>
      </c>
      <c r="C59" s="15" t="s">
        <v>47</v>
      </c>
      <c r="D59" s="16" t="s">
        <v>48</v>
      </c>
      <c r="E59" s="17" t="s">
        <v>39</v>
      </c>
      <c r="F59" s="17">
        <v>93456</v>
      </c>
      <c r="G59" s="15" t="s">
        <v>46</v>
      </c>
      <c r="H59" s="15" t="s">
        <v>227</v>
      </c>
      <c r="I59" s="41">
        <f t="shared" si="2"/>
        <v>0.07861111111111112</v>
      </c>
      <c r="J59" s="45">
        <f t="shared" si="3"/>
        <v>0.00027777777777777957</v>
      </c>
      <c r="M59" s="13">
        <v>47</v>
      </c>
      <c r="N59" s="14">
        <v>14</v>
      </c>
      <c r="O59" s="18">
        <v>0.07861111111111112</v>
      </c>
      <c r="P59" s="19"/>
      <c r="Q59" s="43"/>
      <c r="R59" s="42"/>
      <c r="S59" s="44"/>
      <c r="T59" s="26"/>
      <c r="U59" s="13"/>
      <c r="V59" s="14"/>
      <c r="W59" s="18"/>
      <c r="X59" s="19"/>
      <c r="Y59" s="13"/>
      <c r="Z59" s="14"/>
      <c r="AA59" s="18"/>
      <c r="AB59" s="19"/>
    </row>
    <row r="60" spans="1:28" ht="15">
      <c r="A60" s="43" t="s">
        <v>250</v>
      </c>
      <c r="B60" s="14">
        <v>9</v>
      </c>
      <c r="C60" s="15" t="s">
        <v>173</v>
      </c>
      <c r="D60" s="16" t="s">
        <v>174</v>
      </c>
      <c r="E60" s="17" t="s">
        <v>175</v>
      </c>
      <c r="F60" s="17">
        <v>7414</v>
      </c>
      <c r="G60" s="15" t="s">
        <v>28</v>
      </c>
      <c r="H60" s="15" t="s">
        <v>228</v>
      </c>
      <c r="I60" s="41">
        <f t="shared" si="2"/>
        <v>0.07861111111111112</v>
      </c>
      <c r="J60" s="45">
        <f t="shared" si="3"/>
        <v>0.00027777777777777957</v>
      </c>
      <c r="M60" s="13">
        <v>48</v>
      </c>
      <c r="N60" s="14">
        <v>9</v>
      </c>
      <c r="O60" s="18">
        <v>0.07861111111111112</v>
      </c>
      <c r="P60" s="19"/>
      <c r="Q60" s="43"/>
      <c r="R60" s="42"/>
      <c r="S60" s="44"/>
      <c r="T60" s="26"/>
      <c r="U60" s="13"/>
      <c r="V60" s="14"/>
      <c r="W60" s="18"/>
      <c r="X60" s="19"/>
      <c r="Y60" s="13"/>
      <c r="Z60" s="14"/>
      <c r="AA60" s="18"/>
      <c r="AB60" s="19"/>
    </row>
    <row r="61" spans="1:28" ht="15">
      <c r="A61" s="43" t="s">
        <v>249</v>
      </c>
      <c r="B61" s="14">
        <v>12</v>
      </c>
      <c r="C61" s="15" t="s">
        <v>40</v>
      </c>
      <c r="D61" s="16" t="s">
        <v>41</v>
      </c>
      <c r="E61" s="17" t="s">
        <v>39</v>
      </c>
      <c r="F61" s="17">
        <v>61924</v>
      </c>
      <c r="G61" s="15" t="s">
        <v>28</v>
      </c>
      <c r="H61" s="15" t="s">
        <v>227</v>
      </c>
      <c r="I61" s="41">
        <f t="shared" si="2"/>
        <v>0.07861111111111112</v>
      </c>
      <c r="J61" s="45">
        <f t="shared" si="3"/>
        <v>0.00027777777777777957</v>
      </c>
      <c r="M61" s="13">
        <v>49</v>
      </c>
      <c r="N61" s="14">
        <v>12</v>
      </c>
      <c r="O61" s="18">
        <v>0.07861111111111112</v>
      </c>
      <c r="P61" s="19"/>
      <c r="Q61" s="43"/>
      <c r="R61" s="42"/>
      <c r="S61" s="44"/>
      <c r="T61" s="26"/>
      <c r="U61" s="13"/>
      <c r="V61" s="14"/>
      <c r="W61" s="18"/>
      <c r="X61" s="19"/>
      <c r="Y61" s="13"/>
      <c r="Z61" s="14"/>
      <c r="AA61" s="18"/>
      <c r="AB61" s="19"/>
    </row>
    <row r="62" spans="1:28" ht="15">
      <c r="A62" s="43" t="s">
        <v>237</v>
      </c>
      <c r="B62" s="14">
        <v>29</v>
      </c>
      <c r="C62" s="15" t="s">
        <v>77</v>
      </c>
      <c r="D62" s="16" t="s">
        <v>70</v>
      </c>
      <c r="E62" s="17" t="s">
        <v>54</v>
      </c>
      <c r="F62" s="17" t="s">
        <v>62</v>
      </c>
      <c r="G62" s="15" t="s">
        <v>46</v>
      </c>
      <c r="H62" s="15" t="s">
        <v>226</v>
      </c>
      <c r="I62" s="41">
        <f t="shared" si="2"/>
        <v>0.07861111111111112</v>
      </c>
      <c r="J62" s="45">
        <f t="shared" si="3"/>
        <v>0.00027777777777777957</v>
      </c>
      <c r="M62" s="13">
        <v>51</v>
      </c>
      <c r="N62" s="14">
        <v>29</v>
      </c>
      <c r="O62" s="18">
        <v>0.07861111111111112</v>
      </c>
      <c r="P62" s="19"/>
      <c r="Q62" s="43"/>
      <c r="R62" s="42"/>
      <c r="S62" s="44"/>
      <c r="T62" s="26"/>
      <c r="U62" s="13"/>
      <c r="V62" s="14"/>
      <c r="W62" s="18"/>
      <c r="X62" s="19"/>
      <c r="Y62" s="13"/>
      <c r="Z62" s="14"/>
      <c r="AA62" s="18"/>
      <c r="AB62" s="19"/>
    </row>
    <row r="63" spans="1:28" ht="15">
      <c r="A63" s="43" t="s">
        <v>241</v>
      </c>
      <c r="B63" s="14">
        <v>42</v>
      </c>
      <c r="C63" s="15" t="s">
        <v>119</v>
      </c>
      <c r="D63" s="16" t="s">
        <v>120</v>
      </c>
      <c r="E63" s="17" t="s">
        <v>26</v>
      </c>
      <c r="F63" s="17">
        <v>15511</v>
      </c>
      <c r="G63" s="15" t="s">
        <v>28</v>
      </c>
      <c r="H63" s="15" t="s">
        <v>224</v>
      </c>
      <c r="I63" s="41">
        <f t="shared" si="2"/>
        <v>0.07861111111111112</v>
      </c>
      <c r="J63" s="45">
        <f t="shared" si="3"/>
        <v>0.00027777777777777957</v>
      </c>
      <c r="M63" s="13">
        <v>52</v>
      </c>
      <c r="N63" s="14">
        <v>42</v>
      </c>
      <c r="O63" s="18">
        <v>0.07861111111111112</v>
      </c>
      <c r="P63" s="20"/>
      <c r="Q63" s="43"/>
      <c r="R63" s="42"/>
      <c r="S63" s="44"/>
      <c r="T63" s="26"/>
      <c r="U63" s="13"/>
      <c r="V63" s="14"/>
      <c r="W63" s="18"/>
      <c r="X63" s="19"/>
      <c r="Y63" s="13"/>
      <c r="Z63" s="14"/>
      <c r="AA63" s="18"/>
      <c r="AB63" s="19"/>
    </row>
    <row r="64" spans="1:28" ht="15">
      <c r="A64" s="43" t="s">
        <v>248</v>
      </c>
      <c r="B64" s="14">
        <v>94</v>
      </c>
      <c r="C64" s="15" t="s">
        <v>149</v>
      </c>
      <c r="D64" s="16" t="s">
        <v>150</v>
      </c>
      <c r="E64" s="17" t="s">
        <v>83</v>
      </c>
      <c r="F64" s="17">
        <v>18360</v>
      </c>
      <c r="G64" s="15" t="s">
        <v>46</v>
      </c>
      <c r="H64" s="15" t="s">
        <v>229</v>
      </c>
      <c r="I64" s="41">
        <f t="shared" si="2"/>
        <v>0.07861111111111112</v>
      </c>
      <c r="J64" s="45">
        <f t="shared" si="3"/>
        <v>0.00027777777777777957</v>
      </c>
      <c r="M64" s="13">
        <v>53</v>
      </c>
      <c r="N64" s="14">
        <v>94</v>
      </c>
      <c r="O64" s="18">
        <v>0.07861111111111112</v>
      </c>
      <c r="P64" s="49"/>
      <c r="Q64" s="43"/>
      <c r="R64" s="42"/>
      <c r="S64" s="44"/>
      <c r="T64" s="26"/>
      <c r="U64" s="13"/>
      <c r="V64" s="14"/>
      <c r="W64" s="18"/>
      <c r="X64" s="19"/>
      <c r="Y64" s="13"/>
      <c r="Z64" s="14"/>
      <c r="AA64" s="18"/>
      <c r="AB64" s="19"/>
    </row>
    <row r="65" spans="1:28" ht="15">
      <c r="A65" s="43" t="s">
        <v>246</v>
      </c>
      <c r="B65" s="14">
        <v>152</v>
      </c>
      <c r="C65" s="15" t="s">
        <v>97</v>
      </c>
      <c r="D65" s="16" t="s">
        <v>98</v>
      </c>
      <c r="E65" s="17" t="s">
        <v>36</v>
      </c>
      <c r="F65" s="17">
        <v>12966</v>
      </c>
      <c r="G65" s="15" t="s">
        <v>46</v>
      </c>
      <c r="H65" s="15" t="s">
        <v>222</v>
      </c>
      <c r="I65" s="41">
        <f t="shared" si="2"/>
        <v>0.07861111111111112</v>
      </c>
      <c r="J65" s="45">
        <f t="shared" si="3"/>
        <v>0.00027777777777777957</v>
      </c>
      <c r="M65" s="13">
        <v>54</v>
      </c>
      <c r="N65" s="14">
        <v>152</v>
      </c>
      <c r="O65" s="18">
        <v>0.07861111111111112</v>
      </c>
      <c r="P65" s="20"/>
      <c r="Q65" s="43"/>
      <c r="R65" s="42"/>
      <c r="S65" s="44"/>
      <c r="T65" s="26"/>
      <c r="U65" s="13"/>
      <c r="V65" s="14"/>
      <c r="W65" s="18"/>
      <c r="X65" s="19"/>
      <c r="Y65" s="13"/>
      <c r="Z65" s="14"/>
      <c r="AA65" s="18"/>
      <c r="AB65" s="19"/>
    </row>
    <row r="66" spans="1:28" ht="15">
      <c r="A66" s="43" t="s">
        <v>243</v>
      </c>
      <c r="B66" s="14">
        <v>173</v>
      </c>
      <c r="C66" s="15" t="s">
        <v>110</v>
      </c>
      <c r="D66" s="16" t="s">
        <v>111</v>
      </c>
      <c r="E66" s="17" t="s">
        <v>25</v>
      </c>
      <c r="F66" s="17">
        <v>13882</v>
      </c>
      <c r="G66" s="15" t="s">
        <v>46</v>
      </c>
      <c r="H66" s="15" t="s">
        <v>223</v>
      </c>
      <c r="I66" s="41">
        <f t="shared" si="2"/>
        <v>0.07861111111111112</v>
      </c>
      <c r="J66" s="45">
        <f t="shared" si="3"/>
        <v>0.00027777777777777957</v>
      </c>
      <c r="M66" s="13">
        <v>55</v>
      </c>
      <c r="N66" s="14">
        <v>173</v>
      </c>
      <c r="O66" s="18">
        <v>0.07861111111111112</v>
      </c>
      <c r="P66" s="46"/>
      <c r="Q66" s="43"/>
      <c r="R66" s="42"/>
      <c r="S66" s="44"/>
      <c r="T66" s="26"/>
      <c r="U66" s="13"/>
      <c r="V66" s="14"/>
      <c r="W66" s="18"/>
      <c r="X66" s="19"/>
      <c r="Y66" s="13"/>
      <c r="Z66" s="14"/>
      <c r="AA66" s="18"/>
      <c r="AB66" s="19"/>
    </row>
    <row r="67" spans="1:28" ht="15">
      <c r="A67" s="43" t="s">
        <v>245</v>
      </c>
      <c r="B67" s="14">
        <v>57</v>
      </c>
      <c r="C67" s="15" t="s">
        <v>204</v>
      </c>
      <c r="D67" s="16" t="s">
        <v>205</v>
      </c>
      <c r="E67" s="17" t="s">
        <v>22</v>
      </c>
      <c r="F67" s="99">
        <v>19067</v>
      </c>
      <c r="G67" s="15" t="s">
        <v>27</v>
      </c>
      <c r="H67" s="15" t="s">
        <v>225</v>
      </c>
      <c r="I67" s="41">
        <f t="shared" si="2"/>
        <v>0.07861111111111112</v>
      </c>
      <c r="J67" s="45">
        <f t="shared" si="3"/>
        <v>0.00027777777777777957</v>
      </c>
      <c r="M67" s="13">
        <v>56</v>
      </c>
      <c r="N67" s="14">
        <v>57</v>
      </c>
      <c r="O67" s="18">
        <v>0.07861111111111112</v>
      </c>
      <c r="P67" s="46"/>
      <c r="Q67" s="43"/>
      <c r="R67" s="42"/>
      <c r="S67" s="44"/>
      <c r="T67" s="26"/>
      <c r="U67" s="13"/>
      <c r="V67" s="14"/>
      <c r="W67" s="18"/>
      <c r="X67" s="19"/>
      <c r="Y67" s="13"/>
      <c r="Z67" s="14"/>
      <c r="AA67" s="18"/>
      <c r="AB67" s="19"/>
    </row>
    <row r="68" spans="1:28" ht="15">
      <c r="A68" s="43" t="s">
        <v>244</v>
      </c>
      <c r="B68" s="14">
        <v>161</v>
      </c>
      <c r="C68" s="15" t="s">
        <v>180</v>
      </c>
      <c r="D68" s="16" t="s">
        <v>181</v>
      </c>
      <c r="E68" s="17" t="s">
        <v>182</v>
      </c>
      <c r="F68" s="17">
        <v>9611</v>
      </c>
      <c r="G68" s="15" t="s">
        <v>28</v>
      </c>
      <c r="H68" s="15" t="s">
        <v>230</v>
      </c>
      <c r="I68" s="41">
        <f t="shared" si="2"/>
        <v>0.07861111111111112</v>
      </c>
      <c r="J68" s="45">
        <f t="shared" si="3"/>
        <v>0.00027777777777777957</v>
      </c>
      <c r="M68" s="13">
        <v>57</v>
      </c>
      <c r="N68" s="14">
        <v>161</v>
      </c>
      <c r="O68" s="18">
        <v>0.07861111111111112</v>
      </c>
      <c r="P68" s="49"/>
      <c r="Q68" s="43"/>
      <c r="R68" s="42"/>
      <c r="S68" s="44"/>
      <c r="T68" s="26"/>
      <c r="U68" s="13"/>
      <c r="V68" s="14"/>
      <c r="W68" s="18"/>
      <c r="X68" s="19"/>
      <c r="Y68" s="13"/>
      <c r="Z68" s="14"/>
      <c r="AA68" s="18"/>
      <c r="AB68" s="19"/>
    </row>
    <row r="69" spans="1:28" ht="15">
      <c r="A69" s="43" t="s">
        <v>242</v>
      </c>
      <c r="B69" s="14">
        <v>158</v>
      </c>
      <c r="C69" s="15" t="s">
        <v>37</v>
      </c>
      <c r="D69" s="16" t="s">
        <v>38</v>
      </c>
      <c r="E69" s="17" t="s">
        <v>36</v>
      </c>
      <c r="F69" s="17">
        <v>14769</v>
      </c>
      <c r="G69" s="15" t="s">
        <v>28</v>
      </c>
      <c r="H69" s="15" t="s">
        <v>222</v>
      </c>
      <c r="I69" s="41">
        <f t="shared" si="2"/>
        <v>0.07861111111111112</v>
      </c>
      <c r="J69" s="45">
        <f t="shared" si="3"/>
        <v>0.00027777777777777957</v>
      </c>
      <c r="M69" s="13">
        <v>58</v>
      </c>
      <c r="N69" s="14">
        <v>158</v>
      </c>
      <c r="O69" s="18">
        <v>0.07861111111111112</v>
      </c>
      <c r="P69" s="49"/>
      <c r="Q69" s="43"/>
      <c r="R69" s="42"/>
      <c r="S69" s="44"/>
      <c r="T69" s="26"/>
      <c r="U69" s="13"/>
      <c r="V69" s="14"/>
      <c r="W69" s="18"/>
      <c r="X69" s="19"/>
      <c r="Y69" s="13"/>
      <c r="Z69" s="14"/>
      <c r="AA69" s="18"/>
      <c r="AB69" s="19"/>
    </row>
    <row r="70" spans="1:28" ht="15">
      <c r="A70" s="43" t="s">
        <v>240</v>
      </c>
      <c r="B70" s="14">
        <v>15</v>
      </c>
      <c r="C70" s="15" t="s">
        <v>79</v>
      </c>
      <c r="D70" s="16" t="s">
        <v>80</v>
      </c>
      <c r="E70" s="17" t="s">
        <v>39</v>
      </c>
      <c r="F70" s="17">
        <v>62374</v>
      </c>
      <c r="G70" s="15" t="s">
        <v>27</v>
      </c>
      <c r="H70" s="15" t="s">
        <v>227</v>
      </c>
      <c r="I70" s="41">
        <f t="shared" si="2"/>
        <v>0.07892361111111111</v>
      </c>
      <c r="J70" s="45">
        <f t="shared" si="3"/>
        <v>0.0005902777777777729</v>
      </c>
      <c r="M70" s="13">
        <v>59</v>
      </c>
      <c r="N70" s="14">
        <v>15</v>
      </c>
      <c r="O70" s="18">
        <v>0.07892361111111111</v>
      </c>
      <c r="P70" s="49"/>
      <c r="Q70" s="43"/>
      <c r="R70" s="42"/>
      <c r="S70" s="44"/>
      <c r="T70" s="26"/>
      <c r="U70" s="13"/>
      <c r="V70" s="14"/>
      <c r="W70" s="18"/>
      <c r="X70" s="19"/>
      <c r="Y70" s="13"/>
      <c r="Z70" s="14"/>
      <c r="AA70" s="18"/>
      <c r="AB70" s="19"/>
    </row>
    <row r="71" spans="1:28" ht="15">
      <c r="A71" s="43" t="s">
        <v>239</v>
      </c>
      <c r="B71" s="14">
        <v>45</v>
      </c>
      <c r="C71" s="15" t="s">
        <v>137</v>
      </c>
      <c r="D71" s="16" t="s">
        <v>138</v>
      </c>
      <c r="E71" s="17" t="s">
        <v>26</v>
      </c>
      <c r="F71" s="17">
        <v>17773</v>
      </c>
      <c r="G71" s="15" t="s">
        <v>46</v>
      </c>
      <c r="H71" s="15" t="s">
        <v>224</v>
      </c>
      <c r="I71" s="41">
        <f t="shared" si="2"/>
        <v>0.07945601851851852</v>
      </c>
      <c r="J71" s="45">
        <f t="shared" si="3"/>
        <v>0.001122685185185185</v>
      </c>
      <c r="M71" s="13">
        <v>60</v>
      </c>
      <c r="N71" s="14">
        <v>45</v>
      </c>
      <c r="O71" s="18">
        <v>0.07945601851851852</v>
      </c>
      <c r="P71" s="49"/>
      <c r="Q71" s="43"/>
      <c r="R71" s="42"/>
      <c r="S71" s="44"/>
      <c r="T71" s="26"/>
      <c r="U71" s="13"/>
      <c r="V71" s="14"/>
      <c r="W71" s="18"/>
      <c r="X71" s="19"/>
      <c r="Y71" s="13"/>
      <c r="Z71" s="14"/>
      <c r="AA71" s="18"/>
      <c r="AB71" s="19"/>
    </row>
    <row r="72" spans="1:28" ht="15">
      <c r="A72" s="43" t="s">
        <v>238</v>
      </c>
      <c r="B72" s="14">
        <v>2</v>
      </c>
      <c r="C72" s="15" t="s">
        <v>89</v>
      </c>
      <c r="D72" s="16" t="s">
        <v>90</v>
      </c>
      <c r="E72" s="17" t="s">
        <v>91</v>
      </c>
      <c r="F72" s="17">
        <v>12832</v>
      </c>
      <c r="G72" s="15" t="s">
        <v>46</v>
      </c>
      <c r="H72" s="15" t="s">
        <v>228</v>
      </c>
      <c r="I72" s="41">
        <f t="shared" si="2"/>
        <v>0.07975694444444444</v>
      </c>
      <c r="J72" s="45">
        <f t="shared" si="3"/>
        <v>0.0014236111111110977</v>
      </c>
      <c r="M72" s="13">
        <v>61</v>
      </c>
      <c r="N72" s="14">
        <v>2</v>
      </c>
      <c r="O72" s="18">
        <v>0.07975694444444444</v>
      </c>
      <c r="P72" s="49"/>
      <c r="Q72" s="43"/>
      <c r="R72" s="42"/>
      <c r="S72" s="44"/>
      <c r="T72" s="26"/>
      <c r="U72" s="13"/>
      <c r="V72" s="14"/>
      <c r="W72" s="18"/>
      <c r="X72" s="19"/>
      <c r="Y72" s="13"/>
      <c r="Z72" s="14"/>
      <c r="AA72" s="18"/>
      <c r="AB72" s="19"/>
    </row>
    <row r="73" spans="1:28" ht="15">
      <c r="A73" s="43" t="s">
        <v>355</v>
      </c>
      <c r="B73" s="14">
        <v>56</v>
      </c>
      <c r="C73" s="15" t="s">
        <v>201</v>
      </c>
      <c r="D73" s="16" t="s">
        <v>202</v>
      </c>
      <c r="E73" s="17" t="s">
        <v>22</v>
      </c>
      <c r="F73" s="99">
        <v>7217</v>
      </c>
      <c r="G73" s="15" t="s">
        <v>46</v>
      </c>
      <c r="H73" s="15" t="s">
        <v>225</v>
      </c>
      <c r="I73" s="41">
        <f t="shared" si="2"/>
        <v>0.08078703703703703</v>
      </c>
      <c r="J73" s="45">
        <f t="shared" si="3"/>
        <v>0.002453703703703694</v>
      </c>
      <c r="M73" s="13">
        <v>62</v>
      </c>
      <c r="N73" s="14">
        <v>56</v>
      </c>
      <c r="O73" s="18">
        <v>0.08078703703703703</v>
      </c>
      <c r="P73" s="49"/>
      <c r="Q73" s="43"/>
      <c r="R73" s="42"/>
      <c r="S73" s="44"/>
      <c r="T73" s="26"/>
      <c r="U73" s="13"/>
      <c r="V73" s="14"/>
      <c r="W73" s="18"/>
      <c r="X73" s="19"/>
      <c r="Y73" s="13"/>
      <c r="Z73" s="14"/>
      <c r="AA73" s="47"/>
      <c r="AB73" s="19"/>
    </row>
    <row r="74" spans="1:28" ht="15">
      <c r="A74" s="43" t="s">
        <v>356</v>
      </c>
      <c r="B74" s="14">
        <v>153</v>
      </c>
      <c r="C74" s="15" t="s">
        <v>99</v>
      </c>
      <c r="D74" s="16" t="s">
        <v>100</v>
      </c>
      <c r="E74" s="17" t="s">
        <v>36</v>
      </c>
      <c r="F74" s="17">
        <v>13192</v>
      </c>
      <c r="G74" s="15" t="s">
        <v>46</v>
      </c>
      <c r="H74" s="15" t="s">
        <v>222</v>
      </c>
      <c r="I74" s="41">
        <f t="shared" si="2"/>
        <v>0.08299768518518519</v>
      </c>
      <c r="J74" s="45">
        <f t="shared" si="3"/>
        <v>0.00466435185185185</v>
      </c>
      <c r="M74" s="13">
        <v>63</v>
      </c>
      <c r="N74" s="14">
        <v>153</v>
      </c>
      <c r="O74" s="18">
        <v>0.08299768518518519</v>
      </c>
      <c r="P74" s="49"/>
      <c r="Q74" s="43"/>
      <c r="R74" s="42"/>
      <c r="S74" s="44"/>
      <c r="T74" s="26"/>
      <c r="U74" s="13"/>
      <c r="V74" s="14"/>
      <c r="W74" s="18"/>
      <c r="X74" s="19"/>
      <c r="Y74" s="13"/>
      <c r="Z74" s="14"/>
      <c r="AA74" s="18"/>
      <c r="AB74" s="19"/>
    </row>
    <row r="75" spans="1:28" ht="15">
      <c r="A75" s="43" t="s">
        <v>357</v>
      </c>
      <c r="B75" s="14">
        <v>93</v>
      </c>
      <c r="C75" s="15" t="s">
        <v>87</v>
      </c>
      <c r="D75" s="16" t="s">
        <v>88</v>
      </c>
      <c r="E75" s="17" t="s">
        <v>83</v>
      </c>
      <c r="F75" s="17">
        <v>12753</v>
      </c>
      <c r="G75" s="15" t="s">
        <v>28</v>
      </c>
      <c r="H75" s="15" t="s">
        <v>229</v>
      </c>
      <c r="I75" s="41">
        <f t="shared" si="2"/>
        <v>0.08609953703703704</v>
      </c>
      <c r="J75" s="45">
        <f t="shared" si="3"/>
        <v>0.007766203703703706</v>
      </c>
      <c r="M75" s="13">
        <v>64</v>
      </c>
      <c r="N75" s="14">
        <v>93</v>
      </c>
      <c r="O75" s="18">
        <v>0.08609953703703704</v>
      </c>
      <c r="P75" s="19"/>
      <c r="Q75" s="43"/>
      <c r="R75" s="42"/>
      <c r="S75" s="44"/>
      <c r="T75" s="26"/>
      <c r="U75" s="13"/>
      <c r="V75" s="14"/>
      <c r="W75" s="18"/>
      <c r="X75" s="19"/>
      <c r="Y75" s="13"/>
      <c r="Z75" s="14"/>
      <c r="AA75" s="18"/>
      <c r="AB75" s="19"/>
    </row>
    <row r="76" spans="1:28" ht="15">
      <c r="A76" s="43" t="s">
        <v>358</v>
      </c>
      <c r="B76" s="14">
        <v>3</v>
      </c>
      <c r="C76" s="15" t="s">
        <v>103</v>
      </c>
      <c r="D76" s="16" t="s">
        <v>104</v>
      </c>
      <c r="E76" s="17" t="s">
        <v>91</v>
      </c>
      <c r="F76" s="17">
        <v>13368</v>
      </c>
      <c r="G76" s="15" t="s">
        <v>46</v>
      </c>
      <c r="H76" s="15" t="s">
        <v>228</v>
      </c>
      <c r="I76" s="41">
        <f aca="true" t="shared" si="4" ref="I76:I82">SUM(O76,S76,W76,AA76,AC76)-SUM(P76,T76,X76,AB76)</f>
        <v>0.08609953703703704</v>
      </c>
      <c r="J76" s="45">
        <f aca="true" t="shared" si="5" ref="J76:J83">I76-$I$12</f>
        <v>0.007766203703703706</v>
      </c>
      <c r="M76" s="13">
        <v>65</v>
      </c>
      <c r="N76" s="14">
        <v>3</v>
      </c>
      <c r="O76" s="18">
        <v>0.08609953703703704</v>
      </c>
      <c r="P76" s="19"/>
      <c r="Q76" s="43"/>
      <c r="R76" s="42"/>
      <c r="S76" s="44"/>
      <c r="T76" s="26"/>
      <c r="U76" s="13"/>
      <c r="V76" s="14"/>
      <c r="W76" s="18"/>
      <c r="X76" s="19"/>
      <c r="Y76" s="13"/>
      <c r="Z76" s="14"/>
      <c r="AA76" s="18"/>
      <c r="AB76" s="19"/>
    </row>
    <row r="77" spans="1:28" ht="15">
      <c r="A77" s="43" t="s">
        <v>359</v>
      </c>
      <c r="B77" s="14">
        <v>7</v>
      </c>
      <c r="C77" s="15" t="s">
        <v>185</v>
      </c>
      <c r="D77" s="16" t="s">
        <v>186</v>
      </c>
      <c r="E77" s="17" t="s">
        <v>91</v>
      </c>
      <c r="F77" s="17">
        <v>12558</v>
      </c>
      <c r="G77" s="15" t="s">
        <v>27</v>
      </c>
      <c r="H77" s="15" t="s">
        <v>228</v>
      </c>
      <c r="I77" s="41">
        <f t="shared" si="4"/>
        <v>0.08609953703703704</v>
      </c>
      <c r="J77" s="45">
        <f t="shared" si="5"/>
        <v>0.007766203703703706</v>
      </c>
      <c r="M77" s="13">
        <v>66</v>
      </c>
      <c r="N77" s="14">
        <v>7</v>
      </c>
      <c r="O77" s="18">
        <v>0.08609953703703704</v>
      </c>
      <c r="P77" s="19"/>
      <c r="Q77" s="43"/>
      <c r="R77" s="42"/>
      <c r="S77" s="44"/>
      <c r="T77" s="26"/>
      <c r="U77" s="13"/>
      <c r="V77" s="14"/>
      <c r="W77" s="48"/>
      <c r="X77" s="19"/>
      <c r="Y77" s="13"/>
      <c r="Z77" s="14"/>
      <c r="AA77" s="18"/>
      <c r="AB77" s="19"/>
    </row>
    <row r="78" spans="1:28" ht="15">
      <c r="A78" s="43" t="s">
        <v>360</v>
      </c>
      <c r="B78" s="14">
        <v>157</v>
      </c>
      <c r="C78" s="15" t="s">
        <v>105</v>
      </c>
      <c r="D78" s="16" t="s">
        <v>106</v>
      </c>
      <c r="E78" s="17" t="s">
        <v>36</v>
      </c>
      <c r="F78" s="17">
        <v>13538</v>
      </c>
      <c r="G78" s="15" t="s">
        <v>28</v>
      </c>
      <c r="H78" s="15" t="s">
        <v>222</v>
      </c>
      <c r="I78" s="41">
        <f t="shared" si="4"/>
        <v>0.09065972222222222</v>
      </c>
      <c r="J78" s="45">
        <f t="shared" si="5"/>
        <v>0.012326388888888887</v>
      </c>
      <c r="M78" s="13">
        <v>67</v>
      </c>
      <c r="N78" s="14">
        <v>157</v>
      </c>
      <c r="O78" s="18">
        <v>0.09065972222222222</v>
      </c>
      <c r="P78" s="19"/>
      <c r="Q78" s="43"/>
      <c r="R78" s="42"/>
      <c r="S78" s="44"/>
      <c r="T78" s="26"/>
      <c r="U78" s="13"/>
      <c r="V78" s="14"/>
      <c r="W78" s="18"/>
      <c r="X78" s="19"/>
      <c r="Y78" s="13"/>
      <c r="Z78" s="14"/>
      <c r="AA78" s="18"/>
      <c r="AB78" s="19"/>
    </row>
    <row r="79" spans="1:28" ht="15">
      <c r="A79" s="43" t="s">
        <v>361</v>
      </c>
      <c r="B79" s="14">
        <v>133</v>
      </c>
      <c r="C79" s="15" t="s">
        <v>92</v>
      </c>
      <c r="D79" s="16" t="s">
        <v>93</v>
      </c>
      <c r="E79" s="17" t="s">
        <v>33</v>
      </c>
      <c r="F79" s="17">
        <v>12896</v>
      </c>
      <c r="G79" s="15" t="s">
        <v>28</v>
      </c>
      <c r="H79" s="15" t="s">
        <v>221</v>
      </c>
      <c r="I79" s="41">
        <f t="shared" si="4"/>
        <v>0.09065972222222222</v>
      </c>
      <c r="J79" s="45">
        <f t="shared" si="5"/>
        <v>0.012326388888888887</v>
      </c>
      <c r="M79" s="13">
        <v>68</v>
      </c>
      <c r="N79" s="14">
        <v>133</v>
      </c>
      <c r="O79" s="18">
        <v>0.09065972222222222</v>
      </c>
      <c r="P79" s="19"/>
      <c r="Q79" s="43"/>
      <c r="R79" s="42"/>
      <c r="S79" s="44"/>
      <c r="T79" s="26"/>
      <c r="U79" s="13"/>
      <c r="V79" s="14"/>
      <c r="W79" s="18"/>
      <c r="X79" s="19"/>
      <c r="Y79" s="13"/>
      <c r="Z79" s="14"/>
      <c r="AA79" s="18"/>
      <c r="AB79" s="19"/>
    </row>
    <row r="80" spans="1:28" ht="15">
      <c r="A80" s="43" t="s">
        <v>362</v>
      </c>
      <c r="B80" s="14">
        <v>91</v>
      </c>
      <c r="C80" s="15" t="s">
        <v>81</v>
      </c>
      <c r="D80" s="16" t="s">
        <v>82</v>
      </c>
      <c r="E80" s="17" t="s">
        <v>83</v>
      </c>
      <c r="F80" s="17">
        <v>10437</v>
      </c>
      <c r="G80" s="15" t="s">
        <v>46</v>
      </c>
      <c r="H80" s="15" t="s">
        <v>229</v>
      </c>
      <c r="I80" s="41">
        <f t="shared" si="4"/>
        <v>0.0924074074074074</v>
      </c>
      <c r="J80" s="45">
        <f t="shared" si="5"/>
        <v>0.014074074074074058</v>
      </c>
      <c r="M80" s="13">
        <v>69</v>
      </c>
      <c r="N80" s="14">
        <v>91</v>
      </c>
      <c r="O80" s="18">
        <v>0.0924074074074074</v>
      </c>
      <c r="P80" s="19"/>
      <c r="Q80" s="43"/>
      <c r="R80" s="42"/>
      <c r="S80" s="44"/>
      <c r="T80" s="26"/>
      <c r="U80" s="13"/>
      <c r="V80" s="14"/>
      <c r="W80" s="18"/>
      <c r="X80" s="19"/>
      <c r="Y80" s="13"/>
      <c r="Z80" s="14"/>
      <c r="AA80" s="47"/>
      <c r="AB80" s="19"/>
    </row>
    <row r="81" spans="1:28" ht="15">
      <c r="A81" s="43" t="s">
        <v>363</v>
      </c>
      <c r="B81" s="14">
        <v>59</v>
      </c>
      <c r="C81" s="15" t="s">
        <v>107</v>
      </c>
      <c r="D81" s="16" t="s">
        <v>108</v>
      </c>
      <c r="E81" s="17" t="s">
        <v>109</v>
      </c>
      <c r="F81" s="17">
        <v>13591</v>
      </c>
      <c r="G81" s="15" t="s">
        <v>28</v>
      </c>
      <c r="H81" s="15" t="s">
        <v>225</v>
      </c>
      <c r="I81" s="41">
        <f t="shared" si="4"/>
        <v>0.09561342592592592</v>
      </c>
      <c r="J81" s="45">
        <f t="shared" si="5"/>
        <v>0.017280092592592583</v>
      </c>
      <c r="M81" s="13">
        <v>70</v>
      </c>
      <c r="N81" s="14">
        <v>59</v>
      </c>
      <c r="O81" s="18">
        <v>0.09561342592592592</v>
      </c>
      <c r="P81" s="19"/>
      <c r="Q81" s="43"/>
      <c r="R81" s="42"/>
      <c r="S81" s="44"/>
      <c r="T81" s="26"/>
      <c r="U81" s="13"/>
      <c r="V81" s="14"/>
      <c r="W81" s="18"/>
      <c r="X81" s="19"/>
      <c r="Y81" s="13"/>
      <c r="Z81" s="14"/>
      <c r="AA81" s="18"/>
      <c r="AB81" s="19"/>
    </row>
    <row r="82" spans="1:28" ht="15">
      <c r="A82" s="43" t="s">
        <v>364</v>
      </c>
      <c r="B82" s="14">
        <v>6</v>
      </c>
      <c r="C82" s="15" t="s">
        <v>187</v>
      </c>
      <c r="D82" s="16" t="s">
        <v>188</v>
      </c>
      <c r="E82" s="17" t="s">
        <v>91</v>
      </c>
      <c r="F82" s="17">
        <v>18163</v>
      </c>
      <c r="G82" s="15" t="s">
        <v>27</v>
      </c>
      <c r="H82" s="15" t="s">
        <v>228</v>
      </c>
      <c r="I82" s="41">
        <f t="shared" si="4"/>
        <v>0.09877314814814815</v>
      </c>
      <c r="J82" s="45">
        <f t="shared" si="5"/>
        <v>0.020439814814814813</v>
      </c>
      <c r="M82" s="13">
        <v>71</v>
      </c>
      <c r="N82" s="14">
        <v>6</v>
      </c>
      <c r="O82" s="18">
        <v>0.09877314814814815</v>
      </c>
      <c r="P82" s="46"/>
      <c r="Q82" s="43"/>
      <c r="R82" s="42"/>
      <c r="S82" s="44"/>
      <c r="T82" s="26"/>
      <c r="U82" s="13"/>
      <c r="V82" s="14"/>
      <c r="W82" s="18"/>
      <c r="X82" s="19"/>
      <c r="Y82" s="13"/>
      <c r="Z82" s="14"/>
      <c r="AA82" s="18"/>
      <c r="AB82" s="19"/>
    </row>
    <row r="83" spans="1:28" ht="15">
      <c r="A83" s="43" t="s">
        <v>395</v>
      </c>
      <c r="B83" s="14">
        <v>5</v>
      </c>
      <c r="C83" s="15" t="s">
        <v>193</v>
      </c>
      <c r="D83" s="16" t="s">
        <v>194</v>
      </c>
      <c r="E83" s="17" t="s">
        <v>91</v>
      </c>
      <c r="F83" s="17">
        <v>9592</v>
      </c>
      <c r="G83" s="15" t="s">
        <v>27</v>
      </c>
      <c r="H83" s="15" t="s">
        <v>228</v>
      </c>
      <c r="I83" s="41">
        <f>SUM(O83,S83,W83,AA83,AC83)-SUM(P83,T83,X83,AB83)</f>
        <v>0.1057175925925926</v>
      </c>
      <c r="J83" s="45">
        <f t="shared" si="5"/>
        <v>0.02738425925925926</v>
      </c>
      <c r="M83" s="13">
        <v>72</v>
      </c>
      <c r="N83" s="14">
        <v>5</v>
      </c>
      <c r="O83" s="18">
        <v>0.1057175925925926</v>
      </c>
      <c r="P83" s="19"/>
      <c r="Q83" s="43"/>
      <c r="R83" s="42"/>
      <c r="S83" s="44"/>
      <c r="T83" s="26"/>
      <c r="U83" s="13"/>
      <c r="V83" s="14"/>
      <c r="W83" s="18"/>
      <c r="X83" s="19"/>
      <c r="Y83" s="13"/>
      <c r="Z83" s="14"/>
      <c r="AA83" s="18"/>
      <c r="AB83" s="19"/>
    </row>
    <row r="84" spans="1:28" ht="15">
      <c r="A84" s="43"/>
      <c r="B84" s="14">
        <v>4</v>
      </c>
      <c r="C84" s="15" t="s">
        <v>191</v>
      </c>
      <c r="D84" s="16" t="s">
        <v>192</v>
      </c>
      <c r="E84" s="17" t="s">
        <v>91</v>
      </c>
      <c r="F84" s="17">
        <v>7427</v>
      </c>
      <c r="G84" s="15" t="s">
        <v>27</v>
      </c>
      <c r="H84" s="15" t="s">
        <v>228</v>
      </c>
      <c r="I84" s="41" t="s">
        <v>236</v>
      </c>
      <c r="J84" s="45" t="s">
        <v>236</v>
      </c>
      <c r="M84" s="13"/>
      <c r="N84" s="14">
        <v>4</v>
      </c>
      <c r="O84" s="18" t="s">
        <v>236</v>
      </c>
      <c r="P84" s="19"/>
      <c r="Q84" s="43"/>
      <c r="R84" s="42"/>
      <c r="S84" s="44"/>
      <c r="T84" s="26"/>
      <c r="U84" s="13"/>
      <c r="V84" s="14"/>
      <c r="W84" s="18"/>
      <c r="X84" s="19"/>
      <c r="Y84" s="13"/>
      <c r="Z84" s="14"/>
      <c r="AA84" s="18"/>
      <c r="AB84" s="19"/>
    </row>
    <row r="85" spans="1:10" ht="15">
      <c r="A85" s="31"/>
      <c r="B85" s="31" t="s">
        <v>220</v>
      </c>
      <c r="C85" s="7"/>
      <c r="D85" s="31"/>
      <c r="E85" s="31"/>
      <c r="F85" s="31"/>
      <c r="G85" s="31"/>
      <c r="H85" s="31"/>
      <c r="I85" s="31"/>
      <c r="J85" s="31"/>
    </row>
    <row r="87" spans="1:10" ht="12.75">
      <c r="A87" s="33"/>
      <c r="B87" s="106" t="s">
        <v>369</v>
      </c>
      <c r="C87" s="107"/>
      <c r="D87" s="33"/>
      <c r="E87" s="33"/>
      <c r="F87" s="33"/>
      <c r="G87" s="33"/>
      <c r="H87" s="33"/>
      <c r="I87" s="33"/>
      <c r="J87" s="33"/>
    </row>
    <row r="88" spans="1:10" ht="12.75">
      <c r="A88" s="33"/>
      <c r="B88" s="33"/>
      <c r="C88" s="108" t="s">
        <v>235</v>
      </c>
      <c r="D88" s="4" t="s">
        <v>140</v>
      </c>
      <c r="E88" s="33"/>
      <c r="F88" s="109"/>
      <c r="G88" s="33"/>
      <c r="H88" s="33"/>
      <c r="I88" s="33"/>
      <c r="J88" s="33"/>
    </row>
    <row r="89" spans="1:10" ht="12.75">
      <c r="A89" s="33"/>
      <c r="B89" s="110"/>
      <c r="C89" s="108" t="s">
        <v>234</v>
      </c>
      <c r="D89" s="4" t="s">
        <v>123</v>
      </c>
      <c r="E89" s="33"/>
      <c r="F89" s="109"/>
      <c r="G89" s="108"/>
      <c r="H89" s="33"/>
      <c r="I89" s="33"/>
      <c r="J89" s="33"/>
    </row>
    <row r="90" spans="1:10" ht="12.75">
      <c r="A90" s="33"/>
      <c r="B90" s="110"/>
      <c r="C90" s="108" t="s">
        <v>233</v>
      </c>
      <c r="D90" s="4" t="s">
        <v>198</v>
      </c>
      <c r="E90" s="33"/>
      <c r="F90" s="109"/>
      <c r="G90" s="33"/>
      <c r="H90" s="33"/>
      <c r="I90" s="33"/>
      <c r="J90" s="33"/>
    </row>
    <row r="91" spans="1:10" ht="12.75">
      <c r="A91" s="33"/>
      <c r="B91" s="33"/>
      <c r="C91" s="108" t="s">
        <v>232</v>
      </c>
      <c r="D91" s="4" t="s">
        <v>66</v>
      </c>
      <c r="E91" s="33"/>
      <c r="F91" s="109"/>
      <c r="G91" s="33"/>
      <c r="H91" s="33"/>
      <c r="I91" s="33"/>
      <c r="J91" s="33"/>
    </row>
    <row r="92" spans="1:10" ht="12.75">
      <c r="A92" s="33"/>
      <c r="B92" s="33"/>
      <c r="C92" s="3"/>
      <c r="D92" s="32"/>
      <c r="E92" s="33"/>
      <c r="F92" s="109"/>
      <c r="G92" s="33"/>
      <c r="H92" s="33"/>
      <c r="I92" s="33"/>
      <c r="J92" s="33"/>
    </row>
    <row r="93" spans="1:10" ht="12.75">
      <c r="A93" s="33"/>
      <c r="B93" s="111" t="s">
        <v>350</v>
      </c>
      <c r="C93" s="103"/>
      <c r="D93" s="32"/>
      <c r="E93" s="33"/>
      <c r="F93" s="109"/>
      <c r="G93" s="33"/>
      <c r="H93" s="33"/>
      <c r="I93" s="33"/>
      <c r="J93" s="33"/>
    </row>
    <row r="94" spans="1:10" ht="12.75">
      <c r="A94" s="33"/>
      <c r="B94" s="33"/>
      <c r="C94" s="102" t="s">
        <v>381</v>
      </c>
      <c r="D94" s="32"/>
      <c r="E94" s="33"/>
      <c r="F94" s="109"/>
      <c r="G94" s="33"/>
      <c r="H94" s="33"/>
      <c r="I94" s="33"/>
      <c r="J94" s="33"/>
    </row>
    <row r="95" spans="1:10" ht="12.75">
      <c r="A95" s="33"/>
      <c r="B95" s="33"/>
      <c r="C95" s="102" t="s">
        <v>383</v>
      </c>
      <c r="D95" s="32"/>
      <c r="E95" s="33"/>
      <c r="F95" s="109"/>
      <c r="G95" s="33"/>
      <c r="H95" s="33"/>
      <c r="I95" s="33"/>
      <c r="J95" s="33"/>
    </row>
    <row r="96" spans="1:10" ht="12.75">
      <c r="A96" s="33"/>
      <c r="B96" s="33"/>
      <c r="C96" s="3"/>
      <c r="D96" s="32"/>
      <c r="E96" s="33"/>
      <c r="F96" s="109"/>
      <c r="G96" s="33"/>
      <c r="H96" s="33"/>
      <c r="I96" s="33"/>
      <c r="J96" s="33"/>
    </row>
    <row r="97" spans="1:10" ht="12.75">
      <c r="A97" s="33"/>
      <c r="B97" s="33"/>
      <c r="C97" s="102" t="s">
        <v>382</v>
      </c>
      <c r="D97" s="32"/>
      <c r="E97" s="33"/>
      <c r="F97" s="109"/>
      <c r="G97" s="33"/>
      <c r="H97" s="33"/>
      <c r="I97" s="33"/>
      <c r="J97" s="33"/>
    </row>
    <row r="98" spans="1:10" ht="12.75">
      <c r="A98" s="33"/>
      <c r="B98" s="33"/>
      <c r="C98" s="102" t="s">
        <v>384</v>
      </c>
      <c r="D98" s="32"/>
      <c r="E98" s="33"/>
      <c r="F98" s="109"/>
      <c r="G98" s="33"/>
      <c r="H98" s="33"/>
      <c r="I98" s="33"/>
      <c r="J98" s="33"/>
    </row>
    <row r="99" spans="1:10" ht="12.75">
      <c r="A99" s="33"/>
      <c r="B99" s="33"/>
      <c r="C99" s="3"/>
      <c r="D99" s="32"/>
      <c r="E99" s="33"/>
      <c r="F99" s="109"/>
      <c r="G99" s="33"/>
      <c r="H99" s="33"/>
      <c r="I99" s="33"/>
      <c r="J99" s="33"/>
    </row>
    <row r="100" spans="1:10" ht="12.75">
      <c r="A100" s="33"/>
      <c r="B100" s="33"/>
      <c r="C100" s="107"/>
      <c r="D100" s="110"/>
      <c r="E100" s="33"/>
      <c r="F100" s="109"/>
      <c r="G100" s="33"/>
      <c r="H100" s="33"/>
      <c r="I100" s="33"/>
      <c r="J100" s="33"/>
    </row>
    <row r="101" spans="1:10" ht="12.75">
      <c r="A101" s="20"/>
      <c r="B101" s="33"/>
      <c r="C101" s="107"/>
      <c r="D101" s="110"/>
      <c r="E101" s="33"/>
      <c r="F101" s="109"/>
      <c r="G101" s="33"/>
      <c r="H101" s="33"/>
      <c r="I101" s="20"/>
      <c r="J101" s="20"/>
    </row>
    <row r="102" spans="1:10" ht="12.75">
      <c r="A102" s="20"/>
      <c r="B102" s="33"/>
      <c r="C102" s="107"/>
      <c r="D102" s="110"/>
      <c r="E102" s="33"/>
      <c r="F102" s="109"/>
      <c r="G102" s="33"/>
      <c r="H102" s="33"/>
      <c r="I102" s="20"/>
      <c r="J102" s="20"/>
    </row>
    <row r="103" spans="1:10" ht="12.75">
      <c r="A103" s="20"/>
      <c r="B103" s="33"/>
      <c r="C103" s="107"/>
      <c r="D103" s="110"/>
      <c r="E103" s="33"/>
      <c r="F103" s="109"/>
      <c r="G103" s="33"/>
      <c r="H103" s="33"/>
      <c r="I103" s="20"/>
      <c r="J103" s="20"/>
    </row>
    <row r="104" spans="1:10" ht="12.75">
      <c r="A104" s="20"/>
      <c r="B104" s="33"/>
      <c r="C104" s="107"/>
      <c r="D104" s="110"/>
      <c r="E104" s="33"/>
      <c r="F104" s="109"/>
      <c r="G104" s="33"/>
      <c r="H104" s="33"/>
      <c r="I104" s="20"/>
      <c r="J104" s="20"/>
    </row>
    <row r="105" spans="1:10" ht="12.75">
      <c r="A105" s="20"/>
      <c r="B105" s="33"/>
      <c r="C105" s="107"/>
      <c r="D105" s="110"/>
      <c r="E105" s="33"/>
      <c r="F105" s="109"/>
      <c r="G105" s="33"/>
      <c r="H105" s="33"/>
      <c r="I105" s="20"/>
      <c r="J105" s="20"/>
    </row>
    <row r="106" spans="1:10" ht="12.75">
      <c r="A106" s="20"/>
      <c r="B106" s="33"/>
      <c r="C106" s="107"/>
      <c r="D106" s="110"/>
      <c r="E106" s="33"/>
      <c r="F106" s="109"/>
      <c r="G106" s="33"/>
      <c r="H106" s="33"/>
      <c r="I106" s="20"/>
      <c r="J106" s="20"/>
    </row>
    <row r="107" spans="1:10" ht="12.75">
      <c r="A107" s="20"/>
      <c r="B107" s="33"/>
      <c r="C107" s="107"/>
      <c r="D107" s="110"/>
      <c r="E107" s="33"/>
      <c r="F107" s="109"/>
      <c r="G107" s="33"/>
      <c r="H107" s="33"/>
      <c r="I107" s="20"/>
      <c r="J107" s="20"/>
    </row>
    <row r="108" spans="1:10" ht="12.75">
      <c r="A108" s="20"/>
      <c r="B108" s="20"/>
      <c r="C108" s="112"/>
      <c r="D108" s="110"/>
      <c r="E108" s="33"/>
      <c r="F108" s="109"/>
      <c r="G108" s="33"/>
      <c r="H108" s="33"/>
      <c r="I108" s="20"/>
      <c r="J108" s="20"/>
    </row>
    <row r="109" spans="1:10" ht="12.75">
      <c r="A109" s="20"/>
      <c r="B109" s="20"/>
      <c r="C109" s="112"/>
      <c r="D109" s="110"/>
      <c r="E109" s="33"/>
      <c r="F109" s="109"/>
      <c r="G109" s="33"/>
      <c r="H109" s="33"/>
      <c r="I109" s="20"/>
      <c r="J109" s="20"/>
    </row>
    <row r="110" spans="1:10" ht="12.75">
      <c r="A110" s="20"/>
      <c r="B110" s="20"/>
      <c r="C110" s="112"/>
      <c r="D110" s="110"/>
      <c r="E110" s="33"/>
      <c r="F110" s="109"/>
      <c r="G110" s="33"/>
      <c r="H110" s="33"/>
      <c r="I110" s="20"/>
      <c r="J110" s="20"/>
    </row>
    <row r="111" spans="1:10" ht="12.75">
      <c r="A111" s="20"/>
      <c r="B111" s="20"/>
      <c r="C111" s="107"/>
      <c r="D111" s="33"/>
      <c r="E111" s="33"/>
      <c r="F111" s="109"/>
      <c r="G111" s="33"/>
      <c r="H111" s="33"/>
      <c r="I111" s="20"/>
      <c r="J111" s="20"/>
    </row>
    <row r="112" spans="1:10" ht="12.75">
      <c r="A112" s="20"/>
      <c r="B112" s="20"/>
      <c r="C112" s="107"/>
      <c r="D112" s="33"/>
      <c r="E112" s="33"/>
      <c r="F112" s="109"/>
      <c r="G112" s="33"/>
      <c r="H112" s="33"/>
      <c r="I112" s="20"/>
      <c r="J112" s="20"/>
    </row>
    <row r="113" spans="1:10" ht="12.75">
      <c r="A113" s="20"/>
      <c r="B113" s="20"/>
      <c r="C113" s="107"/>
      <c r="D113" s="33"/>
      <c r="E113" s="33"/>
      <c r="F113" s="109"/>
      <c r="G113" s="33"/>
      <c r="H113" s="33"/>
      <c r="I113" s="20"/>
      <c r="J113" s="20"/>
    </row>
    <row r="114" spans="1:10" ht="12.75">
      <c r="A114" s="20"/>
      <c r="B114" s="20"/>
      <c r="C114" s="107"/>
      <c r="D114" s="33"/>
      <c r="E114" s="33"/>
      <c r="F114" s="109"/>
      <c r="G114" s="33"/>
      <c r="H114" s="33"/>
      <c r="I114" s="20"/>
      <c r="J114" s="20"/>
    </row>
    <row r="115" spans="1:10" ht="12.75">
      <c r="A115" s="20"/>
      <c r="B115" s="20"/>
      <c r="C115" s="107"/>
      <c r="D115" s="33"/>
      <c r="E115" s="33"/>
      <c r="F115" s="109"/>
      <c r="G115" s="33"/>
      <c r="H115" s="33"/>
      <c r="I115" s="20"/>
      <c r="J115" s="20"/>
    </row>
    <row r="116" spans="1:10" ht="12.75">
      <c r="A116" s="20"/>
      <c r="B116" s="20"/>
      <c r="C116" s="107"/>
      <c r="D116" s="33"/>
      <c r="E116" s="33"/>
      <c r="F116" s="109"/>
      <c r="G116" s="33"/>
      <c r="H116" s="33"/>
      <c r="I116" s="20"/>
      <c r="J116" s="20"/>
    </row>
    <row r="117" spans="1:10" ht="12.75">
      <c r="A117" s="33"/>
      <c r="B117" s="113"/>
      <c r="C117" s="114"/>
      <c r="D117" s="33"/>
      <c r="E117" s="33"/>
      <c r="F117" s="109"/>
      <c r="G117" s="33"/>
      <c r="H117" s="33"/>
      <c r="I117" s="33"/>
      <c r="J117" s="33"/>
    </row>
    <row r="118" spans="1:10" ht="12.75">
      <c r="A118" s="33"/>
      <c r="B118" s="113"/>
      <c r="C118" s="114"/>
      <c r="D118" s="33"/>
      <c r="E118" s="33"/>
      <c r="F118" s="109"/>
      <c r="G118" s="33"/>
      <c r="H118" s="33"/>
      <c r="I118" s="33"/>
      <c r="J118" s="33"/>
    </row>
    <row r="119" spans="1:10" ht="12.75">
      <c r="A119" s="33"/>
      <c r="B119" s="113"/>
      <c r="C119" s="114"/>
      <c r="D119" s="33"/>
      <c r="E119" s="33"/>
      <c r="F119" s="109"/>
      <c r="G119" s="33"/>
      <c r="H119" s="33"/>
      <c r="I119" s="33"/>
      <c r="J119" s="33"/>
    </row>
    <row r="120" spans="1:10" ht="12.75">
      <c r="A120" s="33"/>
      <c r="B120" s="113"/>
      <c r="C120" s="114"/>
      <c r="D120" s="33"/>
      <c r="E120" s="33"/>
      <c r="F120" s="109"/>
      <c r="G120" s="33"/>
      <c r="H120" s="33"/>
      <c r="I120" s="33"/>
      <c r="J120" s="33"/>
    </row>
    <row r="121" spans="1:10" ht="12.75">
      <c r="A121" s="33"/>
      <c r="B121" s="113"/>
      <c r="C121" s="114"/>
      <c r="D121" s="33"/>
      <c r="E121" s="33"/>
      <c r="F121" s="109"/>
      <c r="G121" s="33"/>
      <c r="H121" s="33"/>
      <c r="I121" s="33"/>
      <c r="J121" s="33"/>
    </row>
    <row r="122" spans="1:10" ht="12.75">
      <c r="A122" s="33"/>
      <c r="B122" s="113"/>
      <c r="C122" s="114"/>
      <c r="D122" s="33"/>
      <c r="E122" s="33"/>
      <c r="F122" s="109"/>
      <c r="G122" s="33"/>
      <c r="H122" s="33"/>
      <c r="I122" s="33"/>
      <c r="J122" s="33"/>
    </row>
    <row r="123" spans="1:10" ht="12.75">
      <c r="A123" s="33"/>
      <c r="B123" s="113"/>
      <c r="C123" s="114"/>
      <c r="D123" s="33"/>
      <c r="E123" s="33"/>
      <c r="F123" s="109"/>
      <c r="G123" s="33"/>
      <c r="H123" s="33"/>
      <c r="I123" s="33"/>
      <c r="J123" s="33"/>
    </row>
    <row r="124" spans="1:10" ht="12.75">
      <c r="A124" s="33"/>
      <c r="B124" s="113"/>
      <c r="C124" s="114"/>
      <c r="D124" s="33"/>
      <c r="E124" s="33"/>
      <c r="F124" s="109"/>
      <c r="G124" s="33"/>
      <c r="H124" s="33"/>
      <c r="I124" s="33"/>
      <c r="J124" s="33"/>
    </row>
    <row r="125" spans="1:10" ht="12.75">
      <c r="A125" s="33"/>
      <c r="B125" s="113"/>
      <c r="C125" s="114"/>
      <c r="D125" s="33"/>
      <c r="E125" s="33"/>
      <c r="F125" s="109"/>
      <c r="G125" s="33"/>
      <c r="H125" s="33"/>
      <c r="I125" s="33"/>
      <c r="J125" s="33"/>
    </row>
    <row r="126" spans="1:10" ht="12.75">
      <c r="A126" s="33"/>
      <c r="B126" s="113"/>
      <c r="C126" s="114"/>
      <c r="D126" s="33"/>
      <c r="E126" s="33"/>
      <c r="F126" s="33"/>
      <c r="G126" s="33"/>
      <c r="H126" s="33"/>
      <c r="I126" s="33"/>
      <c r="J126" s="33"/>
    </row>
    <row r="127" spans="1:10" ht="12.75">
      <c r="A127" s="33"/>
      <c r="B127" s="113"/>
      <c r="C127" s="114"/>
      <c r="D127" s="33"/>
      <c r="E127" s="33"/>
      <c r="F127" s="33"/>
      <c r="G127" s="33"/>
      <c r="H127" s="33"/>
      <c r="I127" s="33"/>
      <c r="J127" s="33"/>
    </row>
    <row r="128" spans="1:10" ht="12.75">
      <c r="A128" s="33"/>
      <c r="B128" s="113"/>
      <c r="C128" s="114"/>
      <c r="D128" s="33"/>
      <c r="E128" s="33"/>
      <c r="F128" s="33"/>
      <c r="G128" s="33"/>
      <c r="H128" s="33"/>
      <c r="I128" s="33"/>
      <c r="J128" s="33"/>
    </row>
    <row r="129" spans="1:10" ht="12.75">
      <c r="A129" s="33"/>
      <c r="B129" s="113"/>
      <c r="C129" s="114"/>
      <c r="D129" s="33"/>
      <c r="E129" s="33"/>
      <c r="F129" s="33"/>
      <c r="G129" s="33"/>
      <c r="H129" s="33"/>
      <c r="I129" s="33"/>
      <c r="J129" s="33"/>
    </row>
    <row r="130" spans="1:10" ht="12.75">
      <c r="A130" s="33"/>
      <c r="B130" s="113"/>
      <c r="C130" s="114"/>
      <c r="D130" s="33"/>
      <c r="E130" s="33"/>
      <c r="F130" s="33"/>
      <c r="G130" s="33"/>
      <c r="H130" s="33"/>
      <c r="I130" s="33"/>
      <c r="J130" s="33"/>
    </row>
    <row r="131" spans="1:10" ht="12.75">
      <c r="A131" s="33"/>
      <c r="B131" s="113"/>
      <c r="C131" s="114"/>
      <c r="D131" s="33"/>
      <c r="E131" s="33"/>
      <c r="F131" s="33"/>
      <c r="G131" s="33"/>
      <c r="H131" s="33"/>
      <c r="I131" s="33"/>
      <c r="J131" s="33"/>
    </row>
    <row r="132" spans="1:10" ht="12.75">
      <c r="A132" s="33"/>
      <c r="B132" s="113"/>
      <c r="C132" s="114"/>
      <c r="D132" s="33"/>
      <c r="E132" s="33"/>
      <c r="F132" s="33"/>
      <c r="G132" s="33"/>
      <c r="H132" s="33"/>
      <c r="I132" s="33"/>
      <c r="J132" s="33"/>
    </row>
    <row r="133" spans="1:10" ht="12.75">
      <c r="A133" s="33"/>
      <c r="B133" s="113"/>
      <c r="C133" s="114"/>
      <c r="D133" s="33"/>
      <c r="E133" s="33"/>
      <c r="F133" s="33"/>
      <c r="G133" s="33"/>
      <c r="H133" s="33"/>
      <c r="I133" s="33"/>
      <c r="J133" s="33"/>
    </row>
    <row r="134" spans="1:10" ht="12.75">
      <c r="A134" s="33"/>
      <c r="B134" s="113"/>
      <c r="C134" s="114"/>
      <c r="D134" s="33"/>
      <c r="E134" s="33"/>
      <c r="F134" s="33"/>
      <c r="G134" s="33"/>
      <c r="H134" s="33"/>
      <c r="I134" s="33"/>
      <c r="J134" s="33"/>
    </row>
    <row r="135" spans="1:10" ht="12.75">
      <c r="A135" s="33"/>
      <c r="B135" s="113"/>
      <c r="C135" s="114"/>
      <c r="D135" s="33"/>
      <c r="E135" s="33"/>
      <c r="F135" s="33"/>
      <c r="G135" s="33"/>
      <c r="H135" s="33"/>
      <c r="I135" s="33"/>
      <c r="J135" s="33"/>
    </row>
    <row r="136" spans="1:10" ht="12.75">
      <c r="A136" s="33"/>
      <c r="B136" s="113"/>
      <c r="C136" s="114"/>
      <c r="D136" s="33"/>
      <c r="E136" s="33"/>
      <c r="F136" s="33"/>
      <c r="G136" s="33"/>
      <c r="H136" s="33"/>
      <c r="I136" s="33"/>
      <c r="J136" s="33"/>
    </row>
    <row r="137" spans="1:10" ht="12.75">
      <c r="A137" s="33"/>
      <c r="B137" s="113"/>
      <c r="C137" s="114"/>
      <c r="D137" s="33"/>
      <c r="E137" s="33"/>
      <c r="F137" s="33"/>
      <c r="G137" s="33"/>
      <c r="H137" s="33"/>
      <c r="I137" s="33"/>
      <c r="J137" s="33"/>
    </row>
    <row r="138" spans="1:10" ht="12.75">
      <c r="A138" s="33"/>
      <c r="B138" s="113"/>
      <c r="C138" s="114"/>
      <c r="D138" s="33"/>
      <c r="E138" s="33"/>
      <c r="F138" s="33"/>
      <c r="G138" s="33"/>
      <c r="H138" s="33"/>
      <c r="I138" s="33"/>
      <c r="J138" s="33"/>
    </row>
    <row r="139" spans="1:10" ht="12.75">
      <c r="A139" s="33"/>
      <c r="B139" s="113"/>
      <c r="C139" s="114"/>
      <c r="D139" s="33"/>
      <c r="E139" s="33"/>
      <c r="F139" s="33"/>
      <c r="G139" s="33"/>
      <c r="H139" s="33"/>
      <c r="I139" s="33"/>
      <c r="J139" s="33"/>
    </row>
    <row r="140" spans="1:10" ht="12.75">
      <c r="A140" s="33"/>
      <c r="B140" s="113"/>
      <c r="C140" s="114"/>
      <c r="D140" s="33"/>
      <c r="E140" s="33"/>
      <c r="F140" s="33"/>
      <c r="G140" s="33"/>
      <c r="H140" s="33"/>
      <c r="I140" s="33"/>
      <c r="J140" s="33"/>
    </row>
    <row r="141" spans="1:10" ht="12.75">
      <c r="A141" s="33"/>
      <c r="B141" s="113"/>
      <c r="C141" s="114"/>
      <c r="D141" s="33"/>
      <c r="E141" s="33"/>
      <c r="F141" s="33"/>
      <c r="G141" s="33"/>
      <c r="H141" s="33"/>
      <c r="I141" s="33"/>
      <c r="J141" s="33"/>
    </row>
    <row r="142" spans="1:10" ht="12.75">
      <c r="A142" s="33"/>
      <c r="B142" s="113"/>
      <c r="C142" s="114"/>
      <c r="D142" s="33"/>
      <c r="E142" s="33"/>
      <c r="F142" s="33"/>
      <c r="G142" s="33"/>
      <c r="H142" s="33"/>
      <c r="I142" s="33"/>
      <c r="J142" s="33"/>
    </row>
    <row r="143" spans="1:29" s="30" customFormat="1" ht="12.75">
      <c r="A143" s="33"/>
      <c r="B143" s="33"/>
      <c r="C143" s="107"/>
      <c r="D143" s="33"/>
      <c r="E143" s="33"/>
      <c r="F143" s="33"/>
      <c r="G143" s="33"/>
      <c r="H143" s="33"/>
      <c r="I143" s="33"/>
      <c r="J143" s="3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3:29" s="30" customFormat="1" ht="12.75">
      <c r="C144" s="2"/>
      <c r="F144" s="33"/>
      <c r="G144" s="33"/>
      <c r="H144" s="33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19" ht="6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S145" s="10"/>
    </row>
    <row r="146" spans="1:20" ht="12.75">
      <c r="A146" s="8"/>
      <c r="B146" s="8"/>
      <c r="C146" s="9"/>
      <c r="D146" s="8"/>
      <c r="E146" s="8"/>
      <c r="F146" s="8"/>
      <c r="G146" s="8"/>
      <c r="H146" s="8"/>
      <c r="I146" s="8"/>
      <c r="J146" s="8"/>
      <c r="S146" s="10"/>
      <c r="T146" s="10"/>
    </row>
    <row r="147" spans="1:20" ht="12.75">
      <c r="A147" s="8"/>
      <c r="B147" s="8"/>
      <c r="C147" s="9"/>
      <c r="D147" s="8"/>
      <c r="E147" s="8"/>
      <c r="F147" s="8"/>
      <c r="G147" s="8"/>
      <c r="H147" s="8"/>
      <c r="I147" s="8"/>
      <c r="J147" s="8"/>
      <c r="S147" s="10"/>
      <c r="T147" s="10"/>
    </row>
    <row r="148" spans="1:20" ht="12.75">
      <c r="A148" s="8"/>
      <c r="B148" s="8"/>
      <c r="C148" s="9"/>
      <c r="D148" s="8"/>
      <c r="E148" s="8"/>
      <c r="F148" s="8"/>
      <c r="G148" s="8"/>
      <c r="H148" s="8"/>
      <c r="I148" s="8"/>
      <c r="J148" s="8"/>
      <c r="S148" s="10"/>
      <c r="T148" s="10"/>
    </row>
    <row r="149" spans="1:20" ht="12.75">
      <c r="A149" s="8"/>
      <c r="B149" s="8"/>
      <c r="C149" s="9"/>
      <c r="D149" s="8"/>
      <c r="E149" s="8"/>
      <c r="F149" s="8"/>
      <c r="G149" s="8"/>
      <c r="H149" s="8"/>
      <c r="I149" s="8"/>
      <c r="J149" s="8"/>
      <c r="S149" s="10"/>
      <c r="T149" s="10"/>
    </row>
    <row r="150" spans="1:20" ht="12.75">
      <c r="A150" s="8"/>
      <c r="B150" s="8"/>
      <c r="C150" s="9"/>
      <c r="D150" s="8"/>
      <c r="E150" s="8"/>
      <c r="F150" s="8"/>
      <c r="G150" s="8"/>
      <c r="H150" s="8"/>
      <c r="I150" s="8"/>
      <c r="J150" s="8"/>
      <c r="S150" s="10"/>
      <c r="T150" s="10"/>
    </row>
    <row r="151" spans="1:20" ht="12.75">
      <c r="A151" s="8"/>
      <c r="B151" s="8"/>
      <c r="C151" s="9"/>
      <c r="D151" s="8"/>
      <c r="E151" s="8"/>
      <c r="F151" s="8"/>
      <c r="G151" s="8"/>
      <c r="H151" s="8"/>
      <c r="I151" s="8"/>
      <c r="J151" s="8"/>
      <c r="S151" s="10"/>
      <c r="T151" s="10"/>
    </row>
    <row r="152" spans="1:20" ht="12" customHeight="1">
      <c r="A152" s="8"/>
      <c r="B152" s="8"/>
      <c r="C152" s="9"/>
      <c r="D152" s="8"/>
      <c r="E152" s="8"/>
      <c r="F152" s="8"/>
      <c r="G152" s="8"/>
      <c r="H152" s="8"/>
      <c r="I152" s="8"/>
      <c r="J152" s="8"/>
      <c r="S152" s="10"/>
      <c r="T152" s="10"/>
    </row>
    <row r="153" spans="1:20" ht="12.75">
      <c r="A153" s="8"/>
      <c r="B153" s="8"/>
      <c r="C153" s="9"/>
      <c r="D153" s="8"/>
      <c r="E153" s="8"/>
      <c r="F153" s="8"/>
      <c r="G153" s="8"/>
      <c r="H153" s="8"/>
      <c r="I153" s="8"/>
      <c r="J153" s="8"/>
      <c r="S153" s="10"/>
      <c r="T153" s="10"/>
    </row>
    <row r="154" spans="1:20" ht="12.75">
      <c r="A154" s="8"/>
      <c r="B154" s="8"/>
      <c r="C154" s="9"/>
      <c r="D154" s="8"/>
      <c r="E154" s="8"/>
      <c r="F154" s="8"/>
      <c r="G154" s="8"/>
      <c r="H154" s="8"/>
      <c r="I154" s="8"/>
      <c r="J154" s="8"/>
      <c r="S154" s="10"/>
      <c r="T154" s="10"/>
    </row>
    <row r="155" spans="1:20" ht="12.75">
      <c r="A155" s="8"/>
      <c r="B155" s="8"/>
      <c r="C155" s="9"/>
      <c r="D155" s="8"/>
      <c r="E155" s="8"/>
      <c r="F155" s="8"/>
      <c r="G155" s="8"/>
      <c r="H155" s="8"/>
      <c r="I155" s="8"/>
      <c r="J155" s="8"/>
      <c r="S155" s="10"/>
      <c r="T155" s="10"/>
    </row>
    <row r="156" spans="1:20" ht="12.75">
      <c r="A156" s="8"/>
      <c r="B156" s="8"/>
      <c r="C156" s="9"/>
      <c r="D156" s="8"/>
      <c r="E156" s="8"/>
      <c r="F156" s="8"/>
      <c r="G156" s="8"/>
      <c r="H156" s="8"/>
      <c r="I156" s="8"/>
      <c r="J156" s="8"/>
      <c r="S156" s="10"/>
      <c r="T156" s="10"/>
    </row>
    <row r="157" spans="1:20" ht="12.75">
      <c r="A157" s="8"/>
      <c r="B157" s="8"/>
      <c r="C157" s="9"/>
      <c r="D157" s="8"/>
      <c r="E157" s="8"/>
      <c r="F157" s="8"/>
      <c r="G157" s="8"/>
      <c r="H157" s="8"/>
      <c r="I157" s="8"/>
      <c r="J157" s="8"/>
      <c r="S157" s="10"/>
      <c r="T157" s="10"/>
    </row>
    <row r="158" spans="1:20" ht="12.75">
      <c r="A158" s="8"/>
      <c r="B158" s="8"/>
      <c r="C158" s="9"/>
      <c r="D158" s="8"/>
      <c r="E158" s="8"/>
      <c r="F158" s="8"/>
      <c r="G158" s="8"/>
      <c r="H158" s="8"/>
      <c r="I158" s="8"/>
      <c r="J158" s="8"/>
      <c r="S158" s="10"/>
      <c r="T158" s="10"/>
    </row>
    <row r="159" spans="1:20" ht="12.75">
      <c r="A159" s="8"/>
      <c r="B159" s="8"/>
      <c r="C159" s="9"/>
      <c r="D159" s="8"/>
      <c r="E159" s="8"/>
      <c r="F159" s="8"/>
      <c r="G159" s="8"/>
      <c r="H159" s="8"/>
      <c r="I159" s="8"/>
      <c r="J159" s="8"/>
      <c r="S159" s="10"/>
      <c r="T159" s="10"/>
    </row>
    <row r="160" spans="1:20" ht="12.75">
      <c r="A160" s="8"/>
      <c r="B160" s="8"/>
      <c r="C160" s="9"/>
      <c r="D160" s="8"/>
      <c r="E160" s="8"/>
      <c r="F160" s="8"/>
      <c r="G160" s="8"/>
      <c r="H160" s="8"/>
      <c r="I160" s="8"/>
      <c r="J160" s="8"/>
      <c r="S160" s="10"/>
      <c r="T160" s="10"/>
    </row>
    <row r="161" spans="1:20" ht="12.75">
      <c r="A161" s="8"/>
      <c r="B161" s="8"/>
      <c r="C161" s="9"/>
      <c r="D161" s="8"/>
      <c r="E161" s="8"/>
      <c r="F161" s="8"/>
      <c r="G161" s="8"/>
      <c r="H161" s="8"/>
      <c r="I161" s="8"/>
      <c r="J161" s="8"/>
      <c r="S161" s="10"/>
      <c r="T161" s="10"/>
    </row>
    <row r="162" spans="1:20" ht="12.75">
      <c r="A162" s="8"/>
      <c r="B162" s="8"/>
      <c r="C162" s="9"/>
      <c r="D162" s="8"/>
      <c r="E162" s="8"/>
      <c r="F162" s="8"/>
      <c r="G162" s="8"/>
      <c r="H162" s="8"/>
      <c r="I162" s="8"/>
      <c r="J162" s="8"/>
      <c r="S162" s="10"/>
      <c r="T162" s="10"/>
    </row>
    <row r="163" spans="1:20" ht="12.75">
      <c r="A163" s="8"/>
      <c r="B163" s="8"/>
      <c r="C163" s="9"/>
      <c r="D163" s="8"/>
      <c r="E163" s="8"/>
      <c r="F163" s="8"/>
      <c r="G163" s="8"/>
      <c r="H163" s="8"/>
      <c r="I163" s="8"/>
      <c r="J163" s="8"/>
      <c r="S163" s="10"/>
      <c r="T163" s="10"/>
    </row>
    <row r="164" spans="1:20" ht="12.75">
      <c r="A164" s="8"/>
      <c r="B164" s="8"/>
      <c r="C164" s="9"/>
      <c r="D164" s="8"/>
      <c r="E164" s="8"/>
      <c r="F164" s="8"/>
      <c r="G164" s="8"/>
      <c r="H164" s="8"/>
      <c r="I164" s="8"/>
      <c r="J164" s="8"/>
      <c r="S164" s="10"/>
      <c r="T164" s="10"/>
    </row>
    <row r="165" spans="1:20" ht="12.75">
      <c r="A165" s="8"/>
      <c r="B165" s="8"/>
      <c r="C165" s="9"/>
      <c r="D165" s="8"/>
      <c r="E165" s="8"/>
      <c r="F165" s="8"/>
      <c r="G165" s="8"/>
      <c r="H165" s="8"/>
      <c r="I165" s="8"/>
      <c r="J165" s="8"/>
      <c r="S165" s="10"/>
      <c r="T165" s="10"/>
    </row>
    <row r="166" spans="1:19" ht="12.75">
      <c r="A166" s="8"/>
      <c r="B166" s="8"/>
      <c r="C166" s="9"/>
      <c r="D166" s="8"/>
      <c r="E166" s="8"/>
      <c r="F166" s="8"/>
      <c r="G166" s="8"/>
      <c r="H166" s="8"/>
      <c r="I166" s="8"/>
      <c r="J166" s="8"/>
      <c r="S166" s="10"/>
    </row>
    <row r="167" spans="1:20" ht="12.75">
      <c r="A167" s="8"/>
      <c r="B167" s="8"/>
      <c r="C167" s="9"/>
      <c r="D167" s="8"/>
      <c r="E167" s="8"/>
      <c r="F167" s="8"/>
      <c r="G167" s="8"/>
      <c r="H167" s="8"/>
      <c r="I167" s="8"/>
      <c r="J167" s="8"/>
      <c r="S167" s="10"/>
      <c r="T167" s="10"/>
    </row>
    <row r="168" spans="1:19" ht="12.75">
      <c r="A168" s="8"/>
      <c r="B168" s="8"/>
      <c r="C168" s="9"/>
      <c r="D168" s="8"/>
      <c r="E168" s="8"/>
      <c r="F168" s="8"/>
      <c r="G168" s="8"/>
      <c r="H168" s="8"/>
      <c r="I168" s="8"/>
      <c r="J168" s="8"/>
      <c r="S168" s="10"/>
    </row>
    <row r="169" spans="1:10" ht="6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</row>
    <row r="170" spans="1:10" ht="11.25" customHeight="1">
      <c r="A170" s="159" t="s">
        <v>19</v>
      </c>
      <c r="B170" s="159"/>
      <c r="C170" s="159"/>
      <c r="D170" s="159"/>
      <c r="E170" s="159"/>
      <c r="F170" s="159"/>
      <c r="G170" s="159"/>
      <c r="H170" s="159"/>
      <c r="I170" s="159"/>
      <c r="J170" s="159"/>
    </row>
  </sheetData>
  <sheetProtection/>
  <mergeCells count="11">
    <mergeCell ref="D3:H3"/>
    <mergeCell ref="A1:J1"/>
    <mergeCell ref="U10:X10"/>
    <mergeCell ref="Y10:AB10"/>
    <mergeCell ref="A170:J170"/>
    <mergeCell ref="E11:J11"/>
    <mergeCell ref="A2:K2"/>
    <mergeCell ref="A5:J5"/>
    <mergeCell ref="A10:J10"/>
    <mergeCell ref="M10:P10"/>
    <mergeCell ref="Q10:T10"/>
  </mergeCells>
  <printOptions/>
  <pageMargins left="0.41" right="0.46" top="0.31496062992125984" bottom="0.31496062992125984" header="0.2362204724409449" footer="0.1968503937007874"/>
  <pageSetup horizontalDpi="300" verticalDpi="300" orientation="portrait" scale="6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C170"/>
  <sheetViews>
    <sheetView zoomScale="70" zoomScaleNormal="70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16" customWidth="1"/>
    <col min="2" max="2" width="5.7109375" style="116" customWidth="1"/>
    <col min="3" max="3" width="15.57421875" style="2" customWidth="1"/>
    <col min="4" max="4" width="24.421875" style="116" bestFit="1" customWidth="1"/>
    <col min="5" max="5" width="37.421875" style="116" customWidth="1"/>
    <col min="6" max="6" width="15.140625" style="116" customWidth="1"/>
    <col min="7" max="7" width="3.421875" style="116" customWidth="1"/>
    <col min="8" max="8" width="18.28125" style="116" customWidth="1"/>
    <col min="9" max="9" width="13.8515625" style="116" customWidth="1"/>
    <col min="10" max="10" width="13.421875" style="116" customWidth="1"/>
    <col min="11" max="12" width="1.8515625" style="0" customWidth="1"/>
    <col min="13" max="13" width="4.7109375" style="0" hidden="1" customWidth="1"/>
    <col min="14" max="14" width="4.140625" style="0" hidden="1" customWidth="1"/>
    <col min="15" max="15" width="9.8515625" style="0" hidden="1" customWidth="1"/>
    <col min="16" max="16" width="7.140625" style="0" hidden="1" customWidth="1"/>
    <col min="17" max="17" width="4.7109375" style="0" hidden="1" customWidth="1"/>
    <col min="18" max="18" width="4.140625" style="0" hidden="1" customWidth="1"/>
    <col min="19" max="19" width="10.7109375" style="0" hidden="1" customWidth="1"/>
    <col min="20" max="20" width="7.140625" style="0" hidden="1" customWidth="1"/>
    <col min="21" max="21" width="4.7109375" style="0" hidden="1" customWidth="1"/>
    <col min="22" max="22" width="4.140625" style="0" hidden="1" customWidth="1"/>
    <col min="23" max="23" width="9.8515625" style="0" hidden="1" customWidth="1"/>
    <col min="24" max="24" width="7.140625" style="0" hidden="1" customWidth="1"/>
    <col min="25" max="25" width="4.7109375" style="0" hidden="1" customWidth="1"/>
    <col min="26" max="26" width="4.421875" style="0" hidden="1" customWidth="1"/>
    <col min="27" max="27" width="9.7109375" style="0" hidden="1" customWidth="1"/>
    <col min="28" max="28" width="7.140625" style="0" hidden="1" customWidth="1"/>
    <col min="29" max="29" width="11.140625" style="0" hidden="1" customWidth="1"/>
    <col min="30" max="32" width="9.140625" style="0" customWidth="1"/>
  </cols>
  <sheetData>
    <row r="1" spans="1:12" ht="26.2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55"/>
      <c r="L1" s="54"/>
    </row>
    <row r="2" spans="1:12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16"/>
    </row>
    <row r="3" spans="4:12" ht="15.75" customHeight="1">
      <c r="D3" s="179" t="s">
        <v>402</v>
      </c>
      <c r="E3" s="179"/>
      <c r="F3" s="179"/>
      <c r="G3" s="179"/>
      <c r="H3" s="179"/>
      <c r="J3" s="3" t="s">
        <v>403</v>
      </c>
      <c r="L3" s="116"/>
    </row>
    <row r="4" spans="1:12" ht="12.75">
      <c r="A4" s="77" t="s">
        <v>352</v>
      </c>
      <c r="J4" s="3" t="s">
        <v>24</v>
      </c>
      <c r="L4" s="116"/>
    </row>
    <row r="5" spans="1:10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</row>
    <row r="6" ht="9" customHeight="1"/>
    <row r="7" spans="1:10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29</v>
      </c>
      <c r="H7" s="5" t="s">
        <v>16</v>
      </c>
      <c r="I7" s="5" t="s">
        <v>6</v>
      </c>
      <c r="J7" s="5" t="s">
        <v>7</v>
      </c>
    </row>
    <row r="8" spans="1:10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 t="s">
        <v>30</v>
      </c>
      <c r="H8" s="6" t="s">
        <v>15</v>
      </c>
      <c r="I8" s="6" t="s">
        <v>13</v>
      </c>
      <c r="J8" s="6" t="s">
        <v>14</v>
      </c>
    </row>
    <row r="9" ht="13.5" thickBot="1"/>
    <row r="10" spans="1:29" ht="15">
      <c r="A10" s="166" t="s">
        <v>304</v>
      </c>
      <c r="B10" s="166"/>
      <c r="C10" s="166"/>
      <c r="D10" s="166"/>
      <c r="E10" s="166"/>
      <c r="F10" s="166"/>
      <c r="G10" s="166"/>
      <c r="H10" s="166"/>
      <c r="I10" s="166"/>
      <c r="J10" s="166"/>
      <c r="M10" s="180" t="s">
        <v>303</v>
      </c>
      <c r="N10" s="180"/>
      <c r="O10" s="180"/>
      <c r="P10" s="180"/>
      <c r="Q10" s="181" t="s">
        <v>302</v>
      </c>
      <c r="R10" s="181"/>
      <c r="S10" s="181"/>
      <c r="T10" s="181"/>
      <c r="U10" s="180" t="s">
        <v>301</v>
      </c>
      <c r="V10" s="180"/>
      <c r="W10" s="180"/>
      <c r="X10" s="180"/>
      <c r="Y10" s="181" t="s">
        <v>300</v>
      </c>
      <c r="Z10" s="181"/>
      <c r="AA10" s="181"/>
      <c r="AB10" s="181"/>
      <c r="AC10" s="53" t="s">
        <v>299</v>
      </c>
    </row>
    <row r="11" spans="1:10" ht="15">
      <c r="A11" s="117" t="s">
        <v>32</v>
      </c>
      <c r="B11" s="52"/>
      <c r="C11" s="51"/>
      <c r="D11" s="51"/>
      <c r="E11" s="165" t="s">
        <v>298</v>
      </c>
      <c r="F11" s="161"/>
      <c r="G11" s="161"/>
      <c r="H11" s="161"/>
      <c r="I11" s="161"/>
      <c r="J11" s="161"/>
    </row>
    <row r="12" spans="1:28" ht="15">
      <c r="A12" s="43" t="s">
        <v>297</v>
      </c>
      <c r="B12" s="14">
        <v>1</v>
      </c>
      <c r="C12" s="15" t="s">
        <v>94</v>
      </c>
      <c r="D12" s="16" t="s">
        <v>155</v>
      </c>
      <c r="E12" s="17" t="s">
        <v>91</v>
      </c>
      <c r="F12" s="17">
        <v>18615</v>
      </c>
      <c r="G12" s="15" t="s">
        <v>46</v>
      </c>
      <c r="H12" s="15" t="s">
        <v>228</v>
      </c>
      <c r="I12" s="41">
        <f aca="true" t="shared" si="0" ref="I12:I43">SUM(O12,S12,W12,AA12,AC12)-SUM(P12,T12,X12,AB12)</f>
        <v>0.08707434027777487</v>
      </c>
      <c r="J12" s="45">
        <f aca="true" t="shared" si="1" ref="J12:J43">I12-$I$12</f>
        <v>0</v>
      </c>
      <c r="M12" s="13">
        <v>9</v>
      </c>
      <c r="N12" s="14">
        <v>1</v>
      </c>
      <c r="O12" s="18">
        <v>0.07844907407407407</v>
      </c>
      <c r="P12" s="26"/>
      <c r="Q12" s="83" t="s">
        <v>297</v>
      </c>
      <c r="R12" s="14">
        <v>1</v>
      </c>
      <c r="S12" s="141">
        <v>0.008625266203700799</v>
      </c>
      <c r="T12" s="26"/>
      <c r="U12" s="13"/>
      <c r="V12" s="14"/>
      <c r="W12" s="18"/>
      <c r="X12" s="26"/>
      <c r="Y12" s="13"/>
      <c r="Z12" s="14"/>
      <c r="AA12" s="18"/>
      <c r="AB12" s="19"/>
    </row>
    <row r="13" spans="1:28" ht="15">
      <c r="A13" s="43" t="s">
        <v>274</v>
      </c>
      <c r="B13" s="14">
        <v>55</v>
      </c>
      <c r="C13" s="15" t="s">
        <v>131</v>
      </c>
      <c r="D13" s="16" t="s">
        <v>132</v>
      </c>
      <c r="E13" s="17" t="s">
        <v>22</v>
      </c>
      <c r="F13" s="17">
        <v>17469</v>
      </c>
      <c r="G13" s="15" t="s">
        <v>28</v>
      </c>
      <c r="H13" s="15" t="s">
        <v>225</v>
      </c>
      <c r="I13" s="41">
        <f t="shared" si="0"/>
        <v>0.0871973148148118</v>
      </c>
      <c r="J13" s="45">
        <f t="shared" si="1"/>
        <v>0.00012297453703692673</v>
      </c>
      <c r="M13" s="13">
        <v>6</v>
      </c>
      <c r="N13" s="14">
        <v>55</v>
      </c>
      <c r="O13" s="18">
        <v>0.07844907407407407</v>
      </c>
      <c r="P13" s="26"/>
      <c r="Q13" s="83" t="s">
        <v>274</v>
      </c>
      <c r="R13" s="14">
        <v>55</v>
      </c>
      <c r="S13" s="141">
        <v>0.008748240740737732</v>
      </c>
      <c r="T13" s="26"/>
      <c r="U13" s="13"/>
      <c r="V13" s="14"/>
      <c r="W13" s="18"/>
      <c r="X13" s="26"/>
      <c r="Y13" s="13"/>
      <c r="Z13" s="14"/>
      <c r="AA13" s="18"/>
      <c r="AB13" s="19"/>
    </row>
    <row r="14" spans="1:28" ht="15">
      <c r="A14" s="43" t="s">
        <v>292</v>
      </c>
      <c r="B14" s="14">
        <v>61</v>
      </c>
      <c r="C14" s="15" t="s">
        <v>207</v>
      </c>
      <c r="D14" s="16" t="s">
        <v>208</v>
      </c>
      <c r="E14" s="17" t="s">
        <v>209</v>
      </c>
      <c r="F14" s="99">
        <v>17476</v>
      </c>
      <c r="G14" s="15" t="s">
        <v>28</v>
      </c>
      <c r="H14" s="15" t="s">
        <v>230</v>
      </c>
      <c r="I14" s="41">
        <f t="shared" si="0"/>
        <v>0.08719858796296076</v>
      </c>
      <c r="J14" s="45">
        <f t="shared" si="1"/>
        <v>0.00012424768518588813</v>
      </c>
      <c r="M14" s="13">
        <v>22</v>
      </c>
      <c r="N14" s="14">
        <v>61</v>
      </c>
      <c r="O14" s="18">
        <v>0.07844907407407407</v>
      </c>
      <c r="P14" s="26"/>
      <c r="Q14" s="83" t="s">
        <v>292</v>
      </c>
      <c r="R14" s="14">
        <v>61</v>
      </c>
      <c r="S14" s="141">
        <v>0.00874951388888668</v>
      </c>
      <c r="T14" s="26"/>
      <c r="U14" s="13"/>
      <c r="V14" s="14"/>
      <c r="W14" s="18"/>
      <c r="X14" s="26"/>
      <c r="Y14" s="13"/>
      <c r="Z14" s="14"/>
      <c r="AA14" s="18"/>
      <c r="AB14" s="19"/>
    </row>
    <row r="15" spans="1:29" ht="15">
      <c r="A15" s="43" t="s">
        <v>296</v>
      </c>
      <c r="B15" s="14">
        <v>22</v>
      </c>
      <c r="C15" s="15" t="s">
        <v>55</v>
      </c>
      <c r="D15" s="16" t="s">
        <v>63</v>
      </c>
      <c r="E15" s="17" t="s">
        <v>54</v>
      </c>
      <c r="F15" s="17" t="s">
        <v>56</v>
      </c>
      <c r="G15" s="15" t="s">
        <v>46</v>
      </c>
      <c r="H15" s="15" t="s">
        <v>226</v>
      </c>
      <c r="I15" s="41">
        <f t="shared" si="0"/>
        <v>0.08722160879629252</v>
      </c>
      <c r="J15" s="45">
        <f t="shared" si="1"/>
        <v>0.00014726851851765144</v>
      </c>
      <c r="M15" s="13">
        <v>16</v>
      </c>
      <c r="N15" s="14">
        <v>22</v>
      </c>
      <c r="O15" s="18">
        <v>0.07844907407407407</v>
      </c>
      <c r="P15" s="19">
        <v>5.7870370370370366E-05</v>
      </c>
      <c r="Q15" s="83" t="s">
        <v>295</v>
      </c>
      <c r="R15" s="14">
        <v>22</v>
      </c>
      <c r="S15" s="141">
        <v>0.008830405092588818</v>
      </c>
      <c r="T15" s="26"/>
      <c r="U15" s="13"/>
      <c r="V15" s="14"/>
      <c r="W15" s="18"/>
      <c r="X15" s="19"/>
      <c r="Y15" s="13"/>
      <c r="Z15" s="14"/>
      <c r="AA15" s="18"/>
      <c r="AB15" s="19"/>
      <c r="AC15" s="50"/>
    </row>
    <row r="16" spans="1:28" ht="15">
      <c r="A16" s="43" t="s">
        <v>272</v>
      </c>
      <c r="B16" s="14">
        <v>52</v>
      </c>
      <c r="C16" s="15" t="s">
        <v>169</v>
      </c>
      <c r="D16" s="16" t="s">
        <v>170</v>
      </c>
      <c r="E16" s="17" t="s">
        <v>22</v>
      </c>
      <c r="F16" s="17">
        <v>6111</v>
      </c>
      <c r="G16" s="15" t="s">
        <v>46</v>
      </c>
      <c r="H16" s="15" t="s">
        <v>225</v>
      </c>
      <c r="I16" s="41">
        <f t="shared" si="0"/>
        <v>0.08722284722222068</v>
      </c>
      <c r="J16" s="45">
        <f t="shared" si="1"/>
        <v>0.00014850694444580592</v>
      </c>
      <c r="M16" s="13">
        <v>44</v>
      </c>
      <c r="N16" s="14">
        <v>52</v>
      </c>
      <c r="O16" s="18">
        <v>0.07844907407407407</v>
      </c>
      <c r="P16" s="19"/>
      <c r="Q16" s="83" t="s">
        <v>296</v>
      </c>
      <c r="R16" s="14">
        <v>52</v>
      </c>
      <c r="S16" s="141">
        <v>0.008773773148146608</v>
      </c>
      <c r="T16" s="26"/>
      <c r="U16" s="13"/>
      <c r="V16" s="14"/>
      <c r="W16" s="18"/>
      <c r="X16" s="19"/>
      <c r="Y16" s="13"/>
      <c r="Z16" s="14"/>
      <c r="AA16" s="18"/>
      <c r="AB16" s="19"/>
    </row>
    <row r="17" spans="1:28" ht="15">
      <c r="A17" s="43" t="s">
        <v>295</v>
      </c>
      <c r="B17" s="14">
        <v>73</v>
      </c>
      <c r="C17" s="15" t="s">
        <v>151</v>
      </c>
      <c r="D17" s="16" t="s">
        <v>152</v>
      </c>
      <c r="E17" s="17" t="s">
        <v>146</v>
      </c>
      <c r="F17" s="17">
        <v>18379</v>
      </c>
      <c r="G17" s="15" t="s">
        <v>28</v>
      </c>
      <c r="H17" s="15" t="s">
        <v>223</v>
      </c>
      <c r="I17" s="41">
        <f t="shared" si="0"/>
        <v>0.0872342824074046</v>
      </c>
      <c r="J17" s="45">
        <f t="shared" si="1"/>
        <v>0.00015994212962973375</v>
      </c>
      <c r="M17" s="13">
        <v>11</v>
      </c>
      <c r="N17" s="14">
        <v>73</v>
      </c>
      <c r="O17" s="18">
        <v>0.07844907407407407</v>
      </c>
      <c r="P17" s="19"/>
      <c r="Q17" s="83" t="s">
        <v>272</v>
      </c>
      <c r="R17" s="14">
        <v>73</v>
      </c>
      <c r="S17" s="141">
        <v>0.00878520833333054</v>
      </c>
      <c r="T17" s="26"/>
      <c r="U17" s="13"/>
      <c r="V17" s="14"/>
      <c r="W17" s="18"/>
      <c r="X17" s="19"/>
      <c r="Y17" s="13"/>
      <c r="Z17" s="14"/>
      <c r="AA17" s="18"/>
      <c r="AB17" s="19"/>
    </row>
    <row r="18" spans="1:28" ht="15">
      <c r="A18" s="43" t="s">
        <v>289</v>
      </c>
      <c r="B18" s="14">
        <v>60</v>
      </c>
      <c r="C18" s="15" t="s">
        <v>112</v>
      </c>
      <c r="D18" s="16" t="s">
        <v>113</v>
      </c>
      <c r="E18" s="17" t="s">
        <v>109</v>
      </c>
      <c r="F18" s="17">
        <v>14287</v>
      </c>
      <c r="G18" s="15" t="s">
        <v>28</v>
      </c>
      <c r="H18" s="15" t="s">
        <v>225</v>
      </c>
      <c r="I18" s="41">
        <f t="shared" si="0"/>
        <v>0.08729817129629416</v>
      </c>
      <c r="J18" s="45">
        <f t="shared" si="1"/>
        <v>0.000223831018519291</v>
      </c>
      <c r="M18" s="13">
        <v>34</v>
      </c>
      <c r="N18" s="14">
        <v>60</v>
      </c>
      <c r="O18" s="18">
        <v>0.07844907407407407</v>
      </c>
      <c r="P18" s="19"/>
      <c r="Q18" s="83" t="s">
        <v>289</v>
      </c>
      <c r="R18" s="14">
        <v>60</v>
      </c>
      <c r="S18" s="141">
        <v>0.008849097222220097</v>
      </c>
      <c r="T18" s="26"/>
      <c r="U18" s="13"/>
      <c r="V18" s="14"/>
      <c r="W18" s="18"/>
      <c r="X18" s="19"/>
      <c r="Y18" s="13"/>
      <c r="Z18" s="14"/>
      <c r="AA18" s="18"/>
      <c r="AB18" s="19"/>
    </row>
    <row r="19" spans="1:28" ht="15">
      <c r="A19" s="43" t="s">
        <v>294</v>
      </c>
      <c r="B19" s="14">
        <v>51</v>
      </c>
      <c r="C19" s="15" t="s">
        <v>133</v>
      </c>
      <c r="D19" s="16" t="s">
        <v>134</v>
      </c>
      <c r="E19" s="17" t="s">
        <v>22</v>
      </c>
      <c r="F19" s="17">
        <v>17556</v>
      </c>
      <c r="G19" s="15" t="s">
        <v>28</v>
      </c>
      <c r="H19" s="15" t="s">
        <v>225</v>
      </c>
      <c r="I19" s="41">
        <f t="shared" si="0"/>
        <v>0.08738835648147947</v>
      </c>
      <c r="J19" s="45">
        <f t="shared" si="1"/>
        <v>0.00031401620370459515</v>
      </c>
      <c r="M19" s="13">
        <v>36</v>
      </c>
      <c r="N19" s="14">
        <v>51</v>
      </c>
      <c r="O19" s="18">
        <v>0.07844907407407407</v>
      </c>
      <c r="P19" s="19"/>
      <c r="Q19" s="83" t="s">
        <v>294</v>
      </c>
      <c r="R19" s="14">
        <v>51</v>
      </c>
      <c r="S19" s="141">
        <v>0.008939282407405387</v>
      </c>
      <c r="T19" s="26"/>
      <c r="U19" s="13"/>
      <c r="V19" s="14"/>
      <c r="W19" s="18"/>
      <c r="X19" s="19"/>
      <c r="Y19" s="13"/>
      <c r="Z19" s="14"/>
      <c r="AA19" s="18"/>
      <c r="AB19" s="19"/>
    </row>
    <row r="20" spans="1:28" ht="15">
      <c r="A20" s="43" t="s">
        <v>264</v>
      </c>
      <c r="B20" s="14">
        <v>23</v>
      </c>
      <c r="C20" s="15" t="s">
        <v>71</v>
      </c>
      <c r="D20" s="16" t="s">
        <v>64</v>
      </c>
      <c r="E20" s="17" t="s">
        <v>54</v>
      </c>
      <c r="F20" s="17" t="s">
        <v>57</v>
      </c>
      <c r="G20" s="15" t="s">
        <v>28</v>
      </c>
      <c r="H20" s="15" t="s">
        <v>226</v>
      </c>
      <c r="I20" s="41">
        <f t="shared" si="0"/>
        <v>0.08744636574073762</v>
      </c>
      <c r="J20" s="45">
        <f t="shared" si="1"/>
        <v>0.0003720254629627495</v>
      </c>
      <c r="M20" s="13">
        <v>4</v>
      </c>
      <c r="N20" s="14">
        <v>23</v>
      </c>
      <c r="O20" s="18">
        <v>0.07844907407407407</v>
      </c>
      <c r="P20" s="19"/>
      <c r="Q20" s="83" t="s">
        <v>264</v>
      </c>
      <c r="R20" s="14">
        <v>23</v>
      </c>
      <c r="S20" s="141">
        <v>0.008997291666663548</v>
      </c>
      <c r="T20" s="26"/>
      <c r="U20" s="13"/>
      <c r="V20" s="14"/>
      <c r="W20" s="18"/>
      <c r="X20" s="19"/>
      <c r="Y20" s="13"/>
      <c r="Z20" s="14"/>
      <c r="AA20" s="18"/>
      <c r="AB20" s="19"/>
    </row>
    <row r="21" spans="1:28" ht="15">
      <c r="A21" s="43" t="s">
        <v>293</v>
      </c>
      <c r="B21" s="14">
        <v>10</v>
      </c>
      <c r="C21" s="15" t="s">
        <v>197</v>
      </c>
      <c r="D21" s="16" t="s">
        <v>198</v>
      </c>
      <c r="E21" s="17" t="s">
        <v>199</v>
      </c>
      <c r="F21" s="99">
        <v>18735</v>
      </c>
      <c r="G21" s="15" t="s">
        <v>28</v>
      </c>
      <c r="H21" s="15" t="s">
        <v>228</v>
      </c>
      <c r="I21" s="41">
        <f t="shared" si="0"/>
        <v>0.08744890046296167</v>
      </c>
      <c r="J21" s="45">
        <f t="shared" si="1"/>
        <v>0.00037456018518679246</v>
      </c>
      <c r="M21" s="13">
        <v>39</v>
      </c>
      <c r="N21" s="14">
        <v>10</v>
      </c>
      <c r="O21" s="18">
        <v>0.07844907407407407</v>
      </c>
      <c r="P21" s="19"/>
      <c r="Q21" s="83" t="s">
        <v>293</v>
      </c>
      <c r="R21" s="14">
        <v>10</v>
      </c>
      <c r="S21" s="141">
        <v>0.008999826388887584</v>
      </c>
      <c r="T21" s="26"/>
      <c r="U21" s="13"/>
      <c r="V21" s="14"/>
      <c r="W21" s="18"/>
      <c r="X21" s="19"/>
      <c r="Y21" s="13"/>
      <c r="Z21" s="14"/>
      <c r="AA21" s="18"/>
      <c r="AB21" s="19"/>
    </row>
    <row r="22" spans="1:28" ht="15">
      <c r="A22" s="43" t="s">
        <v>291</v>
      </c>
      <c r="B22" s="14">
        <v>123</v>
      </c>
      <c r="C22" s="15" t="s">
        <v>127</v>
      </c>
      <c r="D22" s="16" t="s">
        <v>128</v>
      </c>
      <c r="E22" s="17" t="s">
        <v>118</v>
      </c>
      <c r="F22" s="17">
        <v>16978</v>
      </c>
      <c r="G22" s="15" t="s">
        <v>28</v>
      </c>
      <c r="H22" s="15" t="s">
        <v>221</v>
      </c>
      <c r="I22" s="41">
        <f t="shared" si="0"/>
        <v>0.0874728935185153</v>
      </c>
      <c r="J22" s="45">
        <f t="shared" si="1"/>
        <v>0.00039855324074042353</v>
      </c>
      <c r="M22" s="13">
        <v>7</v>
      </c>
      <c r="N22" s="14">
        <v>123</v>
      </c>
      <c r="O22" s="18">
        <v>0.07844907407407407</v>
      </c>
      <c r="P22" s="19">
        <v>2.3148148148148147E-05</v>
      </c>
      <c r="Q22" s="83" t="s">
        <v>257</v>
      </c>
      <c r="R22" s="14">
        <v>123</v>
      </c>
      <c r="S22" s="141">
        <v>0.009046967592589376</v>
      </c>
      <c r="T22" s="26"/>
      <c r="U22" s="13"/>
      <c r="V22" s="14"/>
      <c r="W22" s="18"/>
      <c r="X22" s="19"/>
      <c r="Y22" s="13"/>
      <c r="Z22" s="14"/>
      <c r="AA22" s="18"/>
      <c r="AB22" s="19"/>
    </row>
    <row r="23" spans="1:28" ht="15">
      <c r="A23" s="43" t="s">
        <v>257</v>
      </c>
      <c r="B23" s="14">
        <v>31</v>
      </c>
      <c r="C23" s="15" t="s">
        <v>122</v>
      </c>
      <c r="D23" s="16" t="s">
        <v>123</v>
      </c>
      <c r="E23" s="17" t="s">
        <v>84</v>
      </c>
      <c r="F23" s="17">
        <v>16602</v>
      </c>
      <c r="G23" s="15" t="s">
        <v>46</v>
      </c>
      <c r="H23" s="15" t="s">
        <v>224</v>
      </c>
      <c r="I23" s="41">
        <f t="shared" si="0"/>
        <v>0.08758825231481149</v>
      </c>
      <c r="J23" s="45">
        <f t="shared" si="1"/>
        <v>0.0005139120370366151</v>
      </c>
      <c r="M23" s="13">
        <v>2</v>
      </c>
      <c r="N23" s="14">
        <v>31</v>
      </c>
      <c r="O23" s="18">
        <v>0.07844907407407407</v>
      </c>
      <c r="P23" s="19">
        <v>6.944444444444444E-05</v>
      </c>
      <c r="Q23" s="83" t="s">
        <v>290</v>
      </c>
      <c r="R23" s="14">
        <v>31</v>
      </c>
      <c r="S23" s="141">
        <v>0.009208622685181855</v>
      </c>
      <c r="T23" s="26"/>
      <c r="U23" s="13"/>
      <c r="V23" s="14"/>
      <c r="W23" s="18"/>
      <c r="X23" s="19"/>
      <c r="Y23" s="13"/>
      <c r="Z23" s="14"/>
      <c r="AA23" s="18"/>
      <c r="AB23" s="19"/>
    </row>
    <row r="24" spans="1:28" ht="15">
      <c r="A24" s="43" t="s">
        <v>281</v>
      </c>
      <c r="B24" s="14">
        <v>13</v>
      </c>
      <c r="C24" s="15" t="s">
        <v>49</v>
      </c>
      <c r="D24" s="16" t="s">
        <v>78</v>
      </c>
      <c r="E24" s="17" t="s">
        <v>39</v>
      </c>
      <c r="F24" s="17">
        <v>93752</v>
      </c>
      <c r="G24" s="15" t="s">
        <v>46</v>
      </c>
      <c r="H24" s="15" t="s">
        <v>227</v>
      </c>
      <c r="I24" s="41">
        <f t="shared" si="0"/>
        <v>0.0876238078703675</v>
      </c>
      <c r="J24" s="45">
        <f t="shared" si="1"/>
        <v>0.0005494675925926257</v>
      </c>
      <c r="M24" s="13">
        <v>19</v>
      </c>
      <c r="N24" s="14">
        <v>13</v>
      </c>
      <c r="O24" s="18">
        <v>0.07844907407407407</v>
      </c>
      <c r="P24" s="19"/>
      <c r="Q24" s="83" t="s">
        <v>281</v>
      </c>
      <c r="R24" s="14">
        <v>13</v>
      </c>
      <c r="S24" s="141">
        <v>0.009174733796293431</v>
      </c>
      <c r="T24" s="26"/>
      <c r="U24" s="13"/>
      <c r="V24" s="14"/>
      <c r="W24" s="18"/>
      <c r="X24" s="19"/>
      <c r="Y24" s="13"/>
      <c r="Z24" s="14"/>
      <c r="AA24" s="18"/>
      <c r="AB24" s="19"/>
    </row>
    <row r="25" spans="1:28" ht="15">
      <c r="A25" s="43" t="s">
        <v>290</v>
      </c>
      <c r="B25" s="14">
        <v>94</v>
      </c>
      <c r="C25" s="15" t="s">
        <v>149</v>
      </c>
      <c r="D25" s="16" t="s">
        <v>150</v>
      </c>
      <c r="E25" s="17" t="s">
        <v>83</v>
      </c>
      <c r="F25" s="17">
        <v>18360</v>
      </c>
      <c r="G25" s="15" t="s">
        <v>46</v>
      </c>
      <c r="H25" s="15" t="s">
        <v>229</v>
      </c>
      <c r="I25" s="41">
        <f t="shared" si="0"/>
        <v>0.08764605324073918</v>
      </c>
      <c r="J25" s="45">
        <f t="shared" si="1"/>
        <v>0.0005717129629643075</v>
      </c>
      <c r="M25" s="13">
        <v>53</v>
      </c>
      <c r="N25" s="14">
        <v>94</v>
      </c>
      <c r="O25" s="18">
        <v>0.07861111111111112</v>
      </c>
      <c r="P25" s="19"/>
      <c r="Q25" s="83" t="s">
        <v>291</v>
      </c>
      <c r="R25" s="14">
        <v>94</v>
      </c>
      <c r="S25" s="141">
        <v>0.009034942129628066</v>
      </c>
      <c r="T25" s="26"/>
      <c r="U25" s="13"/>
      <c r="V25" s="14"/>
      <c r="W25" s="18"/>
      <c r="X25" s="19"/>
      <c r="Y25" s="13"/>
      <c r="Z25" s="14"/>
      <c r="AA25" s="18"/>
      <c r="AB25" s="19"/>
    </row>
    <row r="26" spans="1:28" ht="15">
      <c r="A26" s="43" t="s">
        <v>285</v>
      </c>
      <c r="B26" s="14">
        <v>174</v>
      </c>
      <c r="C26" s="15" t="s">
        <v>139</v>
      </c>
      <c r="D26" s="16" t="s">
        <v>140</v>
      </c>
      <c r="E26" s="17" t="s">
        <v>25</v>
      </c>
      <c r="F26" s="17">
        <v>17781</v>
      </c>
      <c r="G26" s="15" t="s">
        <v>28</v>
      </c>
      <c r="H26" s="15" t="s">
        <v>223</v>
      </c>
      <c r="I26" s="41">
        <f t="shared" si="0"/>
        <v>0.08769319444444101</v>
      </c>
      <c r="J26" s="45">
        <f t="shared" si="1"/>
        <v>0.0006188541666661412</v>
      </c>
      <c r="M26" s="13">
        <v>1</v>
      </c>
      <c r="N26" s="14">
        <v>174</v>
      </c>
      <c r="O26" s="18">
        <v>0.07844907407407407</v>
      </c>
      <c r="P26" s="19">
        <v>0.00011574074074074073</v>
      </c>
      <c r="Q26" s="83" t="s">
        <v>284</v>
      </c>
      <c r="R26" s="14">
        <v>174</v>
      </c>
      <c r="S26" s="141">
        <v>0.009359861111107676</v>
      </c>
      <c r="T26" s="26"/>
      <c r="U26" s="13"/>
      <c r="V26" s="14"/>
      <c r="W26" s="18"/>
      <c r="X26" s="19"/>
      <c r="Y26" s="13"/>
      <c r="Z26" s="14"/>
      <c r="AA26" s="18"/>
      <c r="AB26" s="19"/>
    </row>
    <row r="27" spans="1:28" ht="15">
      <c r="A27" s="43" t="s">
        <v>288</v>
      </c>
      <c r="B27" s="14">
        <v>101</v>
      </c>
      <c r="C27" s="15" t="s">
        <v>124</v>
      </c>
      <c r="D27" s="16" t="s">
        <v>125</v>
      </c>
      <c r="E27" s="17" t="s">
        <v>126</v>
      </c>
      <c r="F27" s="17">
        <v>16849</v>
      </c>
      <c r="G27" s="15" t="s">
        <v>46</v>
      </c>
      <c r="H27" s="15" t="s">
        <v>230</v>
      </c>
      <c r="I27" s="41">
        <f t="shared" si="0"/>
        <v>0.08770446759258962</v>
      </c>
      <c r="J27" s="45">
        <f t="shared" si="1"/>
        <v>0.0006301273148147518</v>
      </c>
      <c r="M27" s="13">
        <v>17</v>
      </c>
      <c r="N27" s="14">
        <v>101</v>
      </c>
      <c r="O27" s="18">
        <v>0.07844907407407407</v>
      </c>
      <c r="P27" s="19"/>
      <c r="Q27" s="83" t="s">
        <v>285</v>
      </c>
      <c r="R27" s="14">
        <v>101</v>
      </c>
      <c r="S27" s="141">
        <v>0.009255393518515544</v>
      </c>
      <c r="T27" s="26"/>
      <c r="U27" s="13"/>
      <c r="V27" s="14"/>
      <c r="W27" s="18"/>
      <c r="X27" s="19"/>
      <c r="Y27" s="13"/>
      <c r="Z27" s="14"/>
      <c r="AA27" s="18"/>
      <c r="AB27" s="19"/>
    </row>
    <row r="28" spans="1:28" ht="15">
      <c r="A28" s="43" t="s">
        <v>287</v>
      </c>
      <c r="B28" s="14">
        <v>154</v>
      </c>
      <c r="C28" s="15" t="s">
        <v>121</v>
      </c>
      <c r="D28" s="16" t="s">
        <v>143</v>
      </c>
      <c r="E28" s="17" t="s">
        <v>36</v>
      </c>
      <c r="F28" s="17">
        <v>17959</v>
      </c>
      <c r="G28" s="15" t="s">
        <v>46</v>
      </c>
      <c r="H28" s="15" t="s">
        <v>222</v>
      </c>
      <c r="I28" s="41">
        <f t="shared" si="0"/>
        <v>0.08773377314814501</v>
      </c>
      <c r="J28" s="45">
        <f t="shared" si="1"/>
        <v>0.0006594328703701385</v>
      </c>
      <c r="M28" s="13">
        <v>14</v>
      </c>
      <c r="N28" s="14">
        <v>154</v>
      </c>
      <c r="O28" s="18">
        <v>0.07844907407407407</v>
      </c>
      <c r="P28" s="19"/>
      <c r="Q28" s="83" t="s">
        <v>287</v>
      </c>
      <c r="R28" s="14">
        <v>154</v>
      </c>
      <c r="S28" s="141">
        <v>0.009284699074070944</v>
      </c>
      <c r="T28" s="26"/>
      <c r="U28" s="13"/>
      <c r="V28" s="14"/>
      <c r="W28" s="18"/>
      <c r="X28" s="19"/>
      <c r="Y28" s="13"/>
      <c r="Z28" s="14"/>
      <c r="AA28" s="18"/>
      <c r="AB28" s="19"/>
    </row>
    <row r="29" spans="1:28" ht="15">
      <c r="A29" s="43" t="s">
        <v>279</v>
      </c>
      <c r="B29" s="14">
        <v>27</v>
      </c>
      <c r="C29" s="15" t="s">
        <v>75</v>
      </c>
      <c r="D29" s="16" t="s">
        <v>68</v>
      </c>
      <c r="E29" s="17" t="s">
        <v>54</v>
      </c>
      <c r="F29" s="17" t="s">
        <v>59</v>
      </c>
      <c r="G29" s="15" t="s">
        <v>46</v>
      </c>
      <c r="H29" s="15" t="s">
        <v>226</v>
      </c>
      <c r="I29" s="41">
        <f t="shared" si="0"/>
        <v>0.087774791666664</v>
      </c>
      <c r="J29" s="45">
        <f t="shared" si="1"/>
        <v>0.0007004513888891339</v>
      </c>
      <c r="M29" s="13">
        <v>23</v>
      </c>
      <c r="N29" s="14">
        <v>27</v>
      </c>
      <c r="O29" s="18">
        <v>0.07844907407407407</v>
      </c>
      <c r="P29" s="19"/>
      <c r="Q29" s="83" t="s">
        <v>286</v>
      </c>
      <c r="R29" s="14">
        <v>27</v>
      </c>
      <c r="S29" s="141">
        <v>0.009325717592589933</v>
      </c>
      <c r="T29" s="26"/>
      <c r="U29" s="13"/>
      <c r="V29" s="14"/>
      <c r="W29" s="18"/>
      <c r="X29" s="19"/>
      <c r="Y29" s="13"/>
      <c r="Z29" s="14"/>
      <c r="AA29" s="18"/>
      <c r="AB29" s="19"/>
    </row>
    <row r="30" spans="1:28" ht="15">
      <c r="A30" s="43" t="s">
        <v>286</v>
      </c>
      <c r="B30" s="14">
        <v>53</v>
      </c>
      <c r="C30" s="15" t="s">
        <v>44</v>
      </c>
      <c r="D30" s="16" t="s">
        <v>45</v>
      </c>
      <c r="E30" s="17" t="s">
        <v>22</v>
      </c>
      <c r="F30" s="17">
        <v>18450</v>
      </c>
      <c r="G30" s="15" t="s">
        <v>46</v>
      </c>
      <c r="H30" s="15" t="s">
        <v>225</v>
      </c>
      <c r="I30" s="41">
        <f t="shared" si="0"/>
        <v>0.08779185185184962</v>
      </c>
      <c r="J30" s="45">
        <f t="shared" si="1"/>
        <v>0.0007175115740747501</v>
      </c>
      <c r="M30" s="13">
        <v>31</v>
      </c>
      <c r="N30" s="14">
        <v>53</v>
      </c>
      <c r="O30" s="18">
        <v>0.07844907407407407</v>
      </c>
      <c r="P30" s="19"/>
      <c r="Q30" s="83" t="s">
        <v>270</v>
      </c>
      <c r="R30" s="14">
        <v>53</v>
      </c>
      <c r="S30" s="141">
        <v>0.009342777777775542</v>
      </c>
      <c r="T30" s="26"/>
      <c r="U30" s="13"/>
      <c r="V30" s="14"/>
      <c r="W30" s="18"/>
      <c r="X30" s="19"/>
      <c r="Y30" s="13"/>
      <c r="Z30" s="14"/>
      <c r="AA30" s="18"/>
      <c r="AB30" s="19"/>
    </row>
    <row r="31" spans="1:28" ht="15">
      <c r="A31" s="43" t="s">
        <v>270</v>
      </c>
      <c r="B31" s="14">
        <v>41</v>
      </c>
      <c r="C31" s="15" t="s">
        <v>135</v>
      </c>
      <c r="D31" s="16" t="s">
        <v>136</v>
      </c>
      <c r="E31" s="17" t="s">
        <v>26</v>
      </c>
      <c r="F31" s="17">
        <v>17641</v>
      </c>
      <c r="G31" s="15" t="s">
        <v>28</v>
      </c>
      <c r="H31" s="15" t="s">
        <v>224</v>
      </c>
      <c r="I31" s="41">
        <f t="shared" si="0"/>
        <v>0.08779613425925684</v>
      </c>
      <c r="J31" s="45">
        <f t="shared" si="1"/>
        <v>0.0007217939814819635</v>
      </c>
      <c r="M31" s="13">
        <v>18</v>
      </c>
      <c r="N31" s="14">
        <v>41</v>
      </c>
      <c r="O31" s="18">
        <v>0.07844907407407407</v>
      </c>
      <c r="P31" s="19"/>
      <c r="Q31" s="83" t="s">
        <v>283</v>
      </c>
      <c r="R31" s="14">
        <v>41</v>
      </c>
      <c r="S31" s="141">
        <v>0.00934706018518277</v>
      </c>
      <c r="T31" s="26"/>
      <c r="U31" s="13"/>
      <c r="V31" s="14"/>
      <c r="W31" s="18"/>
      <c r="X31" s="19"/>
      <c r="Y31" s="13"/>
      <c r="Z31" s="14"/>
      <c r="AA31" s="18"/>
      <c r="AB31" s="19"/>
    </row>
    <row r="32" spans="1:28" ht="15">
      <c r="A32" s="43" t="s">
        <v>283</v>
      </c>
      <c r="B32" s="14">
        <v>43</v>
      </c>
      <c r="C32" s="15" t="s">
        <v>160</v>
      </c>
      <c r="D32" s="16" t="s">
        <v>161</v>
      </c>
      <c r="E32" s="17" t="s">
        <v>26</v>
      </c>
      <c r="F32" s="17">
        <v>3653</v>
      </c>
      <c r="G32" s="15" t="s">
        <v>28</v>
      </c>
      <c r="H32" s="15" t="s">
        <v>224</v>
      </c>
      <c r="I32" s="41">
        <f t="shared" si="0"/>
        <v>0.0878071296296282</v>
      </c>
      <c r="J32" s="45">
        <f t="shared" si="1"/>
        <v>0.0007327893518533218</v>
      </c>
      <c r="M32" s="13">
        <v>46</v>
      </c>
      <c r="N32" s="14">
        <v>43</v>
      </c>
      <c r="O32" s="18">
        <v>0.07844907407407407</v>
      </c>
      <c r="P32" s="19"/>
      <c r="Q32" s="83" t="s">
        <v>247</v>
      </c>
      <c r="R32" s="14">
        <v>43</v>
      </c>
      <c r="S32" s="141">
        <v>0.00935805555555412</v>
      </c>
      <c r="T32" s="26"/>
      <c r="U32" s="13"/>
      <c r="V32" s="14"/>
      <c r="W32" s="18"/>
      <c r="X32" s="19"/>
      <c r="Y32" s="13"/>
      <c r="Z32" s="14"/>
      <c r="AA32" s="18"/>
      <c r="AB32" s="19"/>
    </row>
    <row r="33" spans="1:28" ht="15">
      <c r="A33" s="43" t="s">
        <v>247</v>
      </c>
      <c r="B33" s="14">
        <v>72</v>
      </c>
      <c r="C33" s="15" t="s">
        <v>144</v>
      </c>
      <c r="D33" s="16" t="s">
        <v>145</v>
      </c>
      <c r="E33" s="17" t="s">
        <v>146</v>
      </c>
      <c r="F33" s="17">
        <v>18044</v>
      </c>
      <c r="G33" s="15" t="s">
        <v>46</v>
      </c>
      <c r="H33" s="15" t="s">
        <v>223</v>
      </c>
      <c r="I33" s="41">
        <f t="shared" si="0"/>
        <v>0.08781078703703604</v>
      </c>
      <c r="J33" s="45">
        <f t="shared" si="1"/>
        <v>0.0007364467592611695</v>
      </c>
      <c r="M33" s="13">
        <v>45</v>
      </c>
      <c r="N33" s="14">
        <v>72</v>
      </c>
      <c r="O33" s="18">
        <v>0.07844907407407407</v>
      </c>
      <c r="P33" s="19"/>
      <c r="Q33" s="83" t="s">
        <v>282</v>
      </c>
      <c r="R33" s="14">
        <v>72</v>
      </c>
      <c r="S33" s="141">
        <v>0.009361712962961972</v>
      </c>
      <c r="T33" s="26"/>
      <c r="U33" s="13"/>
      <c r="V33" s="14"/>
      <c r="W33" s="18"/>
      <c r="X33" s="19"/>
      <c r="Y33" s="13"/>
      <c r="Z33" s="14"/>
      <c r="AA33" s="18"/>
      <c r="AB33" s="19"/>
    </row>
    <row r="34" spans="1:28" ht="15">
      <c r="A34" s="43" t="s">
        <v>284</v>
      </c>
      <c r="B34" s="14">
        <v>46</v>
      </c>
      <c r="C34" s="15" t="s">
        <v>85</v>
      </c>
      <c r="D34" s="16" t="s">
        <v>86</v>
      </c>
      <c r="E34" s="17" t="s">
        <v>26</v>
      </c>
      <c r="F34" s="17">
        <v>12006</v>
      </c>
      <c r="G34" s="15" t="s">
        <v>46</v>
      </c>
      <c r="H34" s="15" t="s">
        <v>224</v>
      </c>
      <c r="I34" s="41">
        <f t="shared" si="0"/>
        <v>0.08781989583333155</v>
      </c>
      <c r="J34" s="45">
        <f t="shared" si="1"/>
        <v>0.000745555555556679</v>
      </c>
      <c r="M34" s="13">
        <v>30</v>
      </c>
      <c r="N34" s="14">
        <v>46</v>
      </c>
      <c r="O34" s="18">
        <v>0.07844907407407407</v>
      </c>
      <c r="P34" s="19"/>
      <c r="Q34" s="83" t="s">
        <v>280</v>
      </c>
      <c r="R34" s="14">
        <v>46</v>
      </c>
      <c r="S34" s="141">
        <v>0.00937082175925747</v>
      </c>
      <c r="T34" s="26"/>
      <c r="U34" s="13"/>
      <c r="V34" s="14"/>
      <c r="W34" s="18"/>
      <c r="X34" s="19"/>
      <c r="Y34" s="13"/>
      <c r="Z34" s="14"/>
      <c r="AA34" s="18"/>
      <c r="AB34" s="19"/>
    </row>
    <row r="35" spans="1:28" ht="15">
      <c r="A35" s="43" t="s">
        <v>282</v>
      </c>
      <c r="B35" s="14">
        <v>122</v>
      </c>
      <c r="C35" s="15" t="s">
        <v>158</v>
      </c>
      <c r="D35" s="16" t="s">
        <v>159</v>
      </c>
      <c r="E35" s="17" t="s">
        <v>118</v>
      </c>
      <c r="F35" s="17">
        <v>19052</v>
      </c>
      <c r="G35" s="15" t="s">
        <v>46</v>
      </c>
      <c r="H35" s="15" t="s">
        <v>221</v>
      </c>
      <c r="I35" s="41">
        <f t="shared" si="0"/>
        <v>0.0878278587962951</v>
      </c>
      <c r="J35" s="45">
        <f t="shared" si="1"/>
        <v>0.0007535185185202214</v>
      </c>
      <c r="M35" s="13">
        <v>41</v>
      </c>
      <c r="N35" s="14">
        <v>122</v>
      </c>
      <c r="O35" s="18">
        <v>0.07844907407407407</v>
      </c>
      <c r="P35" s="19"/>
      <c r="Q35" s="83" t="s">
        <v>276</v>
      </c>
      <c r="R35" s="14">
        <v>122</v>
      </c>
      <c r="S35" s="141">
        <v>0.009378784722221024</v>
      </c>
      <c r="T35" s="26"/>
      <c r="U35" s="13"/>
      <c r="V35" s="14"/>
      <c r="W35" s="18"/>
      <c r="X35" s="19"/>
      <c r="Y35" s="13"/>
      <c r="Z35" s="14"/>
      <c r="AA35" s="18"/>
      <c r="AB35" s="19"/>
    </row>
    <row r="36" spans="1:28" ht="15">
      <c r="A36" s="43" t="s">
        <v>280</v>
      </c>
      <c r="B36" s="14">
        <v>121</v>
      </c>
      <c r="C36" s="15" t="s">
        <v>129</v>
      </c>
      <c r="D36" s="16" t="s">
        <v>130</v>
      </c>
      <c r="E36" s="17" t="s">
        <v>118</v>
      </c>
      <c r="F36" s="17">
        <v>17265</v>
      </c>
      <c r="G36" s="15" t="s">
        <v>46</v>
      </c>
      <c r="H36" s="15" t="s">
        <v>221</v>
      </c>
      <c r="I36" s="41">
        <f t="shared" si="0"/>
        <v>0.0878430555555522</v>
      </c>
      <c r="J36" s="45">
        <f t="shared" si="1"/>
        <v>0.0007687152777773321</v>
      </c>
      <c r="M36" s="13">
        <v>10</v>
      </c>
      <c r="N36" s="14">
        <v>121</v>
      </c>
      <c r="O36" s="18">
        <v>0.07844907407407407</v>
      </c>
      <c r="P36" s="19"/>
      <c r="Q36" s="83" t="s">
        <v>278</v>
      </c>
      <c r="R36" s="14">
        <v>121</v>
      </c>
      <c r="S36" s="141">
        <v>0.00939398148147813</v>
      </c>
      <c r="T36" s="26"/>
      <c r="U36" s="13"/>
      <c r="V36" s="14"/>
      <c r="W36" s="18"/>
      <c r="X36" s="19"/>
      <c r="Y36" s="13"/>
      <c r="Z36" s="14"/>
      <c r="AA36" s="18"/>
      <c r="AB36" s="19"/>
    </row>
    <row r="37" spans="1:28" ht="15">
      <c r="A37" s="43" t="s">
        <v>276</v>
      </c>
      <c r="B37" s="14">
        <v>25</v>
      </c>
      <c r="C37" s="15" t="s">
        <v>73</v>
      </c>
      <c r="D37" s="16" t="s">
        <v>66</v>
      </c>
      <c r="E37" s="17" t="s">
        <v>54</v>
      </c>
      <c r="F37" s="17" t="s">
        <v>59</v>
      </c>
      <c r="G37" s="15" t="s">
        <v>46</v>
      </c>
      <c r="H37" s="15" t="s">
        <v>226</v>
      </c>
      <c r="I37" s="41">
        <f t="shared" si="0"/>
        <v>0.08790939814814426</v>
      </c>
      <c r="J37" s="45">
        <f t="shared" si="1"/>
        <v>0.0008350578703693878</v>
      </c>
      <c r="M37" s="13">
        <v>3</v>
      </c>
      <c r="N37" s="14">
        <v>25</v>
      </c>
      <c r="O37" s="18">
        <v>0.07844907407407407</v>
      </c>
      <c r="P37" s="19">
        <v>8.101851851851852E-05</v>
      </c>
      <c r="Q37" s="83" t="s">
        <v>260</v>
      </c>
      <c r="R37" s="14">
        <v>25</v>
      </c>
      <c r="S37" s="141">
        <v>0.009541342592588709</v>
      </c>
      <c r="T37" s="26"/>
      <c r="U37" s="13"/>
      <c r="V37" s="14"/>
      <c r="W37" s="18"/>
      <c r="X37" s="19"/>
      <c r="Y37" s="13"/>
      <c r="Z37" s="14"/>
      <c r="AA37" s="18"/>
      <c r="AB37" s="19"/>
    </row>
    <row r="38" spans="1:28" ht="15">
      <c r="A38" s="43" t="s">
        <v>278</v>
      </c>
      <c r="B38" s="14">
        <v>14</v>
      </c>
      <c r="C38" s="15" t="s">
        <v>47</v>
      </c>
      <c r="D38" s="16" t="s">
        <v>48</v>
      </c>
      <c r="E38" s="17" t="s">
        <v>39</v>
      </c>
      <c r="F38" s="17">
        <v>93456</v>
      </c>
      <c r="G38" s="15" t="s">
        <v>46</v>
      </c>
      <c r="H38" s="15" t="s">
        <v>227</v>
      </c>
      <c r="I38" s="41">
        <f t="shared" si="0"/>
        <v>0.08793531249999868</v>
      </c>
      <c r="J38" s="45">
        <f t="shared" si="1"/>
        <v>0.0008609722222238103</v>
      </c>
      <c r="M38" s="13">
        <v>47</v>
      </c>
      <c r="N38" s="14">
        <v>14</v>
      </c>
      <c r="O38" s="18">
        <v>0.07861111111111112</v>
      </c>
      <c r="P38" s="19"/>
      <c r="Q38" s="83" t="s">
        <v>279</v>
      </c>
      <c r="R38" s="14">
        <v>14</v>
      </c>
      <c r="S38" s="141">
        <v>0.009324201388887562</v>
      </c>
      <c r="T38" s="26"/>
      <c r="U38" s="13"/>
      <c r="V38" s="14"/>
      <c r="W38" s="18"/>
      <c r="X38" s="19"/>
      <c r="Y38" s="13"/>
      <c r="Z38" s="14"/>
      <c r="AA38" s="18"/>
      <c r="AB38" s="19"/>
    </row>
    <row r="39" spans="1:28" ht="15">
      <c r="A39" s="43" t="s">
        <v>277</v>
      </c>
      <c r="B39" s="14">
        <v>44</v>
      </c>
      <c r="C39" s="15" t="s">
        <v>114</v>
      </c>
      <c r="D39" s="16" t="s">
        <v>115</v>
      </c>
      <c r="E39" s="17" t="s">
        <v>26</v>
      </c>
      <c r="F39" s="17">
        <v>15228</v>
      </c>
      <c r="G39" s="15" t="s">
        <v>28</v>
      </c>
      <c r="H39" s="15" t="s">
        <v>224</v>
      </c>
      <c r="I39" s="41">
        <f t="shared" si="0"/>
        <v>0.0880052430555521</v>
      </c>
      <c r="J39" s="45">
        <f t="shared" si="1"/>
        <v>0.0009309027777772289</v>
      </c>
      <c r="M39" s="13">
        <v>8</v>
      </c>
      <c r="N39" s="14">
        <v>44</v>
      </c>
      <c r="O39" s="18">
        <v>0.07844907407407407</v>
      </c>
      <c r="P39" s="19"/>
      <c r="Q39" s="83" t="s">
        <v>273</v>
      </c>
      <c r="R39" s="14">
        <v>44</v>
      </c>
      <c r="S39" s="141">
        <v>0.00955616898147802</v>
      </c>
      <c r="T39" s="26"/>
      <c r="U39" s="13"/>
      <c r="V39" s="14"/>
      <c r="W39" s="18"/>
      <c r="X39" s="19"/>
      <c r="Y39" s="13"/>
      <c r="Z39" s="14"/>
      <c r="AA39" s="18"/>
      <c r="AB39" s="19"/>
    </row>
    <row r="40" spans="1:28" ht="15">
      <c r="A40" s="43" t="s">
        <v>275</v>
      </c>
      <c r="B40" s="14">
        <v>124</v>
      </c>
      <c r="C40" s="15" t="s">
        <v>116</v>
      </c>
      <c r="D40" s="16" t="s">
        <v>117</v>
      </c>
      <c r="E40" s="17" t="s">
        <v>118</v>
      </c>
      <c r="F40" s="17">
        <v>15508</v>
      </c>
      <c r="G40" s="15" t="s">
        <v>28</v>
      </c>
      <c r="H40" s="15" t="s">
        <v>221</v>
      </c>
      <c r="I40" s="41">
        <f t="shared" si="0"/>
        <v>0.0880233101851835</v>
      </c>
      <c r="J40" s="45">
        <f t="shared" si="1"/>
        <v>0.0009489699074086283</v>
      </c>
      <c r="M40" s="13">
        <v>32</v>
      </c>
      <c r="N40" s="14">
        <v>124</v>
      </c>
      <c r="O40" s="18">
        <v>0.07844907407407407</v>
      </c>
      <c r="P40" s="19"/>
      <c r="Q40" s="83" t="s">
        <v>267</v>
      </c>
      <c r="R40" s="14">
        <v>124</v>
      </c>
      <c r="S40" s="141">
        <v>0.009574236111109434</v>
      </c>
      <c r="T40" s="26"/>
      <c r="U40" s="13"/>
      <c r="V40" s="14"/>
      <c r="W40" s="18"/>
      <c r="X40" s="19"/>
      <c r="Y40" s="13"/>
      <c r="Z40" s="14"/>
      <c r="AA40" s="18"/>
      <c r="AB40" s="19"/>
    </row>
    <row r="41" spans="1:28" ht="15">
      <c r="A41" s="43" t="s">
        <v>260</v>
      </c>
      <c r="B41" s="14">
        <v>16</v>
      </c>
      <c r="C41" s="15" t="s">
        <v>196</v>
      </c>
      <c r="D41" s="16" t="s">
        <v>195</v>
      </c>
      <c r="E41" s="17" t="s">
        <v>39</v>
      </c>
      <c r="F41" s="17">
        <v>150784</v>
      </c>
      <c r="G41" s="15" t="s">
        <v>28</v>
      </c>
      <c r="H41" s="15" t="s">
        <v>227</v>
      </c>
      <c r="I41" s="41">
        <f t="shared" si="0"/>
        <v>0.08802427083333168</v>
      </c>
      <c r="J41" s="45">
        <f t="shared" si="1"/>
        <v>0.0009499305555568105</v>
      </c>
      <c r="M41" s="13">
        <v>42</v>
      </c>
      <c r="N41" s="14">
        <v>16</v>
      </c>
      <c r="O41" s="18">
        <v>0.07844907407407407</v>
      </c>
      <c r="P41" s="46"/>
      <c r="Q41" s="83" t="s">
        <v>271</v>
      </c>
      <c r="R41" s="14">
        <v>16</v>
      </c>
      <c r="S41" s="141">
        <v>0.009575196759257613</v>
      </c>
      <c r="T41" s="26"/>
      <c r="U41" s="13"/>
      <c r="V41" s="14"/>
      <c r="W41" s="18"/>
      <c r="X41" s="19"/>
      <c r="Y41" s="13"/>
      <c r="Z41" s="14"/>
      <c r="AA41" s="18"/>
      <c r="AB41" s="19"/>
    </row>
    <row r="42" spans="1:28" ht="15">
      <c r="A42" s="43" t="s">
        <v>273</v>
      </c>
      <c r="B42" s="14">
        <v>32</v>
      </c>
      <c r="C42" s="15" t="s">
        <v>171</v>
      </c>
      <c r="D42" s="16" t="s">
        <v>172</v>
      </c>
      <c r="E42" s="17" t="s">
        <v>84</v>
      </c>
      <c r="F42" s="17">
        <v>6587</v>
      </c>
      <c r="G42" s="15" t="s">
        <v>46</v>
      </c>
      <c r="H42" s="15" t="s">
        <v>224</v>
      </c>
      <c r="I42" s="41">
        <f t="shared" si="0"/>
        <v>0.08804980324073805</v>
      </c>
      <c r="J42" s="45">
        <f t="shared" si="1"/>
        <v>0.0009754629629631778</v>
      </c>
      <c r="M42" s="13">
        <v>13</v>
      </c>
      <c r="N42" s="14">
        <v>32</v>
      </c>
      <c r="O42" s="18">
        <v>0.07844907407407407</v>
      </c>
      <c r="P42" s="19"/>
      <c r="Q42" s="83" t="s">
        <v>269</v>
      </c>
      <c r="R42" s="14">
        <v>32</v>
      </c>
      <c r="S42" s="141">
        <v>0.00960072916666397</v>
      </c>
      <c r="T42" s="26"/>
      <c r="U42" s="13"/>
      <c r="V42" s="14"/>
      <c r="W42" s="18"/>
      <c r="X42" s="19"/>
      <c r="Y42" s="13"/>
      <c r="Z42" s="14"/>
      <c r="AA42" s="18"/>
      <c r="AB42" s="19"/>
    </row>
    <row r="43" spans="1:28" ht="15">
      <c r="A43" s="43" t="s">
        <v>267</v>
      </c>
      <c r="B43" s="14">
        <v>156</v>
      </c>
      <c r="C43" s="15" t="s">
        <v>147</v>
      </c>
      <c r="D43" s="16" t="s">
        <v>148</v>
      </c>
      <c r="E43" s="17" t="s">
        <v>36</v>
      </c>
      <c r="F43" s="17">
        <v>18304</v>
      </c>
      <c r="G43" s="15" t="s">
        <v>28</v>
      </c>
      <c r="H43" s="15" t="s">
        <v>222</v>
      </c>
      <c r="I43" s="41">
        <f t="shared" si="0"/>
        <v>0.08810107638888533</v>
      </c>
      <c r="J43" s="45">
        <f t="shared" si="1"/>
        <v>0.0010267361111104545</v>
      </c>
      <c r="M43" s="13">
        <v>5</v>
      </c>
      <c r="N43" s="14">
        <v>156</v>
      </c>
      <c r="O43" s="18">
        <v>0.07844907407407407</v>
      </c>
      <c r="P43" s="19"/>
      <c r="Q43" s="83" t="s">
        <v>265</v>
      </c>
      <c r="R43" s="14">
        <v>156</v>
      </c>
      <c r="S43" s="141">
        <v>0.009652002314811253</v>
      </c>
      <c r="T43" s="26"/>
      <c r="U43" s="13"/>
      <c r="V43" s="14"/>
      <c r="W43" s="18"/>
      <c r="X43" s="19"/>
      <c r="Y43" s="13"/>
      <c r="Z43" s="14"/>
      <c r="AA43" s="18"/>
      <c r="AB43" s="19"/>
    </row>
    <row r="44" spans="1:28" ht="15">
      <c r="A44" s="43" t="s">
        <v>271</v>
      </c>
      <c r="B44" s="14">
        <v>28</v>
      </c>
      <c r="C44" s="15" t="s">
        <v>76</v>
      </c>
      <c r="D44" s="16" t="s">
        <v>69</v>
      </c>
      <c r="E44" s="17" t="s">
        <v>54</v>
      </c>
      <c r="F44" s="17" t="s">
        <v>61</v>
      </c>
      <c r="G44" s="15" t="s">
        <v>46</v>
      </c>
      <c r="H44" s="15" t="s">
        <v>226</v>
      </c>
      <c r="I44" s="41">
        <f aca="true" t="shared" si="2" ref="I44:I75">SUM(O44,S44,W44,AA44,AC44)-SUM(P44,T44,X44,AB44)</f>
        <v>0.08810372685184861</v>
      </c>
      <c r="J44" s="45">
        <f aca="true" t="shared" si="3" ref="J44:J75">I44-$I$12</f>
        <v>0.0010293865740737401</v>
      </c>
      <c r="M44" s="13">
        <v>12</v>
      </c>
      <c r="N44" s="14">
        <v>28</v>
      </c>
      <c r="O44" s="18">
        <v>0.07844907407407407</v>
      </c>
      <c r="P44" s="19"/>
      <c r="Q44" s="83" t="s">
        <v>263</v>
      </c>
      <c r="R44" s="14">
        <v>28</v>
      </c>
      <c r="S44" s="141">
        <v>0.009654652777774532</v>
      </c>
      <c r="T44" s="26"/>
      <c r="U44" s="13"/>
      <c r="V44" s="14"/>
      <c r="W44" s="18"/>
      <c r="X44" s="19"/>
      <c r="Y44" s="13"/>
      <c r="Z44" s="14"/>
      <c r="AA44" s="18"/>
      <c r="AB44" s="19"/>
    </row>
    <row r="45" spans="1:28" ht="15">
      <c r="A45" s="43" t="s">
        <v>259</v>
      </c>
      <c r="B45" s="14">
        <v>132</v>
      </c>
      <c r="C45" s="15" t="s">
        <v>176</v>
      </c>
      <c r="D45" s="16" t="s">
        <v>177</v>
      </c>
      <c r="E45" s="17" t="s">
        <v>141</v>
      </c>
      <c r="F45" s="17">
        <v>8279</v>
      </c>
      <c r="G45" s="15" t="s">
        <v>46</v>
      </c>
      <c r="H45" s="15" t="s">
        <v>221</v>
      </c>
      <c r="I45" s="41">
        <f t="shared" si="2"/>
        <v>0.08813469907407162</v>
      </c>
      <c r="J45" s="45">
        <f t="shared" si="3"/>
        <v>0.0010603587962967481</v>
      </c>
      <c r="M45" s="13">
        <v>27</v>
      </c>
      <c r="N45" s="14">
        <v>132</v>
      </c>
      <c r="O45" s="18">
        <v>0.07844907407407407</v>
      </c>
      <c r="P45" s="19"/>
      <c r="Q45" s="83" t="s">
        <v>251</v>
      </c>
      <c r="R45" s="14">
        <v>132</v>
      </c>
      <c r="S45" s="141">
        <v>0.009685624999997554</v>
      </c>
      <c r="T45" s="26"/>
      <c r="U45" s="13"/>
      <c r="V45" s="14"/>
      <c r="W45" s="18"/>
      <c r="X45" s="19"/>
      <c r="Y45" s="13"/>
      <c r="Z45" s="14"/>
      <c r="AA45" s="18"/>
      <c r="AB45" s="19"/>
    </row>
    <row r="46" spans="1:28" ht="15">
      <c r="A46" s="43" t="s">
        <v>269</v>
      </c>
      <c r="B46" s="14">
        <v>42</v>
      </c>
      <c r="C46" s="15" t="s">
        <v>119</v>
      </c>
      <c r="D46" s="16" t="s">
        <v>120</v>
      </c>
      <c r="E46" s="17" t="s">
        <v>26</v>
      </c>
      <c r="F46" s="17">
        <v>15511</v>
      </c>
      <c r="G46" s="15" t="s">
        <v>28</v>
      </c>
      <c r="H46" s="15" t="s">
        <v>224</v>
      </c>
      <c r="I46" s="41">
        <f t="shared" si="2"/>
        <v>0.08814327546296186</v>
      </c>
      <c r="J46" s="45">
        <f t="shared" si="3"/>
        <v>0.0010689351851869838</v>
      </c>
      <c r="M46" s="13">
        <v>52</v>
      </c>
      <c r="N46" s="14">
        <v>42</v>
      </c>
      <c r="O46" s="18">
        <v>0.07861111111111112</v>
      </c>
      <c r="P46" s="46"/>
      <c r="Q46" s="83" t="s">
        <v>275</v>
      </c>
      <c r="R46" s="14">
        <v>42</v>
      </c>
      <c r="S46" s="141">
        <v>0.009532164351850739</v>
      </c>
      <c r="T46" s="26"/>
      <c r="U46" s="13"/>
      <c r="V46" s="14"/>
      <c r="W46" s="18"/>
      <c r="X46" s="19"/>
      <c r="Y46" s="13"/>
      <c r="Z46" s="14"/>
      <c r="AA46" s="18"/>
      <c r="AB46" s="19"/>
    </row>
    <row r="47" spans="1:28" ht="15">
      <c r="A47" s="43" t="s">
        <v>268</v>
      </c>
      <c r="B47" s="14">
        <v>131</v>
      </c>
      <c r="C47" s="15" t="s">
        <v>178</v>
      </c>
      <c r="D47" s="16" t="s">
        <v>179</v>
      </c>
      <c r="E47" s="17" t="s">
        <v>141</v>
      </c>
      <c r="F47" s="17">
        <v>8594</v>
      </c>
      <c r="G47" s="15" t="s">
        <v>46</v>
      </c>
      <c r="H47" s="15" t="s">
        <v>221</v>
      </c>
      <c r="I47" s="41">
        <f t="shared" si="2"/>
        <v>0.0881584490740713</v>
      </c>
      <c r="J47" s="45">
        <f t="shared" si="3"/>
        <v>0.0010841087962964319</v>
      </c>
      <c r="M47" s="13">
        <v>21</v>
      </c>
      <c r="N47" s="14">
        <v>131</v>
      </c>
      <c r="O47" s="18">
        <v>0.07844907407407407</v>
      </c>
      <c r="P47" s="19"/>
      <c r="Q47" s="83" t="s">
        <v>261</v>
      </c>
      <c r="R47" s="14">
        <v>131</v>
      </c>
      <c r="S47" s="141">
        <v>0.009709374999997238</v>
      </c>
      <c r="T47" s="26"/>
      <c r="U47" s="13"/>
      <c r="V47" s="14"/>
      <c r="W47" s="18"/>
      <c r="X47" s="19"/>
      <c r="Y47" s="13"/>
      <c r="Z47" s="14"/>
      <c r="AA47" s="18"/>
      <c r="AB47" s="19"/>
    </row>
    <row r="48" spans="1:28" ht="15">
      <c r="A48" s="43" t="s">
        <v>266</v>
      </c>
      <c r="B48" s="14">
        <v>111</v>
      </c>
      <c r="C48" s="15" t="s">
        <v>166</v>
      </c>
      <c r="D48" s="16" t="s">
        <v>167</v>
      </c>
      <c r="E48" s="17" t="s">
        <v>168</v>
      </c>
      <c r="F48" s="17">
        <v>5352</v>
      </c>
      <c r="G48" s="15" t="s">
        <v>46</v>
      </c>
      <c r="H48" s="15" t="s">
        <v>230</v>
      </c>
      <c r="I48" s="41">
        <f t="shared" si="2"/>
        <v>0.08816547453703528</v>
      </c>
      <c r="J48" s="45">
        <f t="shared" si="3"/>
        <v>0.0010911342592604123</v>
      </c>
      <c r="M48" s="13">
        <v>40</v>
      </c>
      <c r="N48" s="14">
        <v>111</v>
      </c>
      <c r="O48" s="18">
        <v>0.07844907407407407</v>
      </c>
      <c r="P48" s="19"/>
      <c r="Q48" s="83" t="s">
        <v>253</v>
      </c>
      <c r="R48" s="14">
        <v>111</v>
      </c>
      <c r="S48" s="141">
        <v>0.009716400462961211</v>
      </c>
      <c r="T48" s="26"/>
      <c r="U48" s="13"/>
      <c r="V48" s="14"/>
      <c r="W48" s="18"/>
      <c r="X48" s="19"/>
      <c r="Y48" s="13"/>
      <c r="Z48" s="14"/>
      <c r="AA48" s="18"/>
      <c r="AB48" s="19"/>
    </row>
    <row r="49" spans="1:28" ht="15">
      <c r="A49" s="43" t="s">
        <v>265</v>
      </c>
      <c r="B49" s="14">
        <v>71</v>
      </c>
      <c r="C49" s="15" t="s">
        <v>156</v>
      </c>
      <c r="D49" s="16" t="s">
        <v>157</v>
      </c>
      <c r="E49" s="17" t="s">
        <v>146</v>
      </c>
      <c r="F49" s="17">
        <v>19040</v>
      </c>
      <c r="G49" s="15" t="s">
        <v>46</v>
      </c>
      <c r="H49" s="15" t="s">
        <v>223</v>
      </c>
      <c r="I49" s="41">
        <f t="shared" si="2"/>
        <v>0.08817047453703451</v>
      </c>
      <c r="J49" s="45">
        <f t="shared" si="3"/>
        <v>0.0010961342592596401</v>
      </c>
      <c r="M49" s="13">
        <v>15</v>
      </c>
      <c r="N49" s="14">
        <v>71</v>
      </c>
      <c r="O49" s="18">
        <v>0.07844907407407407</v>
      </c>
      <c r="P49" s="19"/>
      <c r="Q49" s="83" t="s">
        <v>256</v>
      </c>
      <c r="R49" s="14">
        <v>71</v>
      </c>
      <c r="S49" s="141">
        <v>0.009721400462960439</v>
      </c>
      <c r="T49" s="26"/>
      <c r="U49" s="13"/>
      <c r="V49" s="14"/>
      <c r="W49" s="18"/>
      <c r="X49" s="19"/>
      <c r="Y49" s="13"/>
      <c r="Z49" s="14"/>
      <c r="AA49" s="18"/>
      <c r="AB49" s="19"/>
    </row>
    <row r="50" spans="1:28" ht="15">
      <c r="A50" s="43" t="s">
        <v>263</v>
      </c>
      <c r="B50" s="14">
        <v>74</v>
      </c>
      <c r="C50" s="15" t="s">
        <v>162</v>
      </c>
      <c r="D50" s="16" t="s">
        <v>163</v>
      </c>
      <c r="E50" s="17" t="s">
        <v>146</v>
      </c>
      <c r="F50" s="17">
        <v>3706</v>
      </c>
      <c r="G50" s="15" t="s">
        <v>28</v>
      </c>
      <c r="H50" s="15" t="s">
        <v>223</v>
      </c>
      <c r="I50" s="41">
        <f t="shared" si="2"/>
        <v>0.08818251157407261</v>
      </c>
      <c r="J50" s="45">
        <f t="shared" si="3"/>
        <v>0.0011081712962977414</v>
      </c>
      <c r="M50" s="13">
        <v>37</v>
      </c>
      <c r="N50" s="14">
        <v>74</v>
      </c>
      <c r="O50" s="18">
        <v>0.07844907407407407</v>
      </c>
      <c r="P50" s="19"/>
      <c r="Q50" s="83" t="s">
        <v>255</v>
      </c>
      <c r="R50" s="14">
        <v>74</v>
      </c>
      <c r="S50" s="141">
        <v>0.009733437499998533</v>
      </c>
      <c r="T50" s="26"/>
      <c r="U50" s="13"/>
      <c r="V50" s="14"/>
      <c r="W50" s="18"/>
      <c r="X50" s="19"/>
      <c r="Y50" s="13"/>
      <c r="Z50" s="14"/>
      <c r="AA50" s="18"/>
      <c r="AB50" s="19"/>
    </row>
    <row r="51" spans="1:28" ht="15">
      <c r="A51" s="43" t="s">
        <v>262</v>
      </c>
      <c r="B51" s="14">
        <v>9</v>
      </c>
      <c r="C51" s="15" t="s">
        <v>173</v>
      </c>
      <c r="D51" s="16" t="s">
        <v>174</v>
      </c>
      <c r="E51" s="17" t="s">
        <v>175</v>
      </c>
      <c r="F51" s="17">
        <v>7414</v>
      </c>
      <c r="G51" s="15" t="s">
        <v>28</v>
      </c>
      <c r="H51" s="15" t="s">
        <v>228</v>
      </c>
      <c r="I51" s="41">
        <f t="shared" si="2"/>
        <v>0.08819734953703627</v>
      </c>
      <c r="J51" s="45">
        <f t="shared" si="3"/>
        <v>0.0011230092592613983</v>
      </c>
      <c r="M51" s="13">
        <v>48</v>
      </c>
      <c r="N51" s="14">
        <v>9</v>
      </c>
      <c r="O51" s="18">
        <v>0.07861111111111112</v>
      </c>
      <c r="P51" s="19"/>
      <c r="Q51" s="83" t="s">
        <v>259</v>
      </c>
      <c r="R51" s="14">
        <v>9</v>
      </c>
      <c r="S51" s="141">
        <v>0.00958623842592515</v>
      </c>
      <c r="T51" s="26"/>
      <c r="U51" s="13"/>
      <c r="V51" s="14"/>
      <c r="W51" s="18"/>
      <c r="X51" s="19"/>
      <c r="Y51" s="13"/>
      <c r="Z51" s="14"/>
      <c r="AA51" s="18"/>
      <c r="AB51" s="19"/>
    </row>
    <row r="52" spans="1:28" ht="15">
      <c r="A52" s="43" t="s">
        <v>251</v>
      </c>
      <c r="B52" s="14">
        <v>11</v>
      </c>
      <c r="C52" s="15" t="s">
        <v>42</v>
      </c>
      <c r="D52" s="16" t="s">
        <v>43</v>
      </c>
      <c r="E52" s="17" t="s">
        <v>39</v>
      </c>
      <c r="F52" s="17">
        <v>62012</v>
      </c>
      <c r="G52" s="15" t="s">
        <v>46</v>
      </c>
      <c r="H52" s="15" t="s">
        <v>227</v>
      </c>
      <c r="I52" s="41">
        <f t="shared" si="2"/>
        <v>0.0882090740740725</v>
      </c>
      <c r="J52" s="45">
        <f t="shared" si="3"/>
        <v>0.001134733796297624</v>
      </c>
      <c r="M52" s="13">
        <v>35</v>
      </c>
      <c r="N52" s="14">
        <v>11</v>
      </c>
      <c r="O52" s="18">
        <v>0.07844907407407407</v>
      </c>
      <c r="P52" s="19"/>
      <c r="Q52" s="83" t="s">
        <v>252</v>
      </c>
      <c r="R52" s="14">
        <v>11</v>
      </c>
      <c r="S52" s="141">
        <v>0.00975999999999843</v>
      </c>
      <c r="T52" s="26"/>
      <c r="U52" s="13"/>
      <c r="V52" s="14"/>
      <c r="W52" s="18"/>
      <c r="X52" s="19"/>
      <c r="Y52" s="13"/>
      <c r="Z52" s="14"/>
      <c r="AA52" s="18"/>
      <c r="AB52" s="19"/>
    </row>
    <row r="53" spans="1:28" ht="15">
      <c r="A53" s="43" t="s">
        <v>261</v>
      </c>
      <c r="B53" s="14">
        <v>92</v>
      </c>
      <c r="C53" s="15" t="s">
        <v>183</v>
      </c>
      <c r="D53" s="16" t="s">
        <v>184</v>
      </c>
      <c r="E53" s="17" t="s">
        <v>83</v>
      </c>
      <c r="F53" s="17">
        <v>9910</v>
      </c>
      <c r="G53" s="15" t="s">
        <v>46</v>
      </c>
      <c r="H53" s="15" t="s">
        <v>229</v>
      </c>
      <c r="I53" s="41">
        <f t="shared" si="2"/>
        <v>0.08821353009259028</v>
      </c>
      <c r="J53" s="45">
        <f t="shared" si="3"/>
        <v>0.0011391898148154084</v>
      </c>
      <c r="M53" s="13">
        <v>20</v>
      </c>
      <c r="N53" s="14">
        <v>92</v>
      </c>
      <c r="O53" s="18">
        <v>0.07844907407407407</v>
      </c>
      <c r="P53" s="19"/>
      <c r="Q53" s="83" t="s">
        <v>250</v>
      </c>
      <c r="R53" s="14">
        <v>92</v>
      </c>
      <c r="S53" s="141">
        <v>0.0097644560185162</v>
      </c>
      <c r="T53" s="26"/>
      <c r="U53" s="13"/>
      <c r="V53" s="14"/>
      <c r="W53" s="18"/>
      <c r="X53" s="19"/>
      <c r="Y53" s="13"/>
      <c r="Z53" s="14"/>
      <c r="AA53" s="18"/>
      <c r="AB53" s="19"/>
    </row>
    <row r="54" spans="1:28" ht="15">
      <c r="A54" s="43" t="s">
        <v>253</v>
      </c>
      <c r="B54" s="14">
        <v>171</v>
      </c>
      <c r="C54" s="15" t="s">
        <v>34</v>
      </c>
      <c r="D54" s="16" t="s">
        <v>35</v>
      </c>
      <c r="E54" s="17" t="s">
        <v>25</v>
      </c>
      <c r="F54" s="17">
        <v>11976</v>
      </c>
      <c r="G54" s="15" t="s">
        <v>46</v>
      </c>
      <c r="H54" s="15" t="s">
        <v>223</v>
      </c>
      <c r="I54" s="41">
        <f t="shared" si="2"/>
        <v>0.08822484953703515</v>
      </c>
      <c r="J54" s="45">
        <f t="shared" si="3"/>
        <v>0.001150509259260274</v>
      </c>
      <c r="M54" s="13">
        <v>28</v>
      </c>
      <c r="N54" s="14">
        <v>171</v>
      </c>
      <c r="O54" s="18">
        <v>0.07844907407407407</v>
      </c>
      <c r="P54" s="19"/>
      <c r="Q54" s="83" t="s">
        <v>249</v>
      </c>
      <c r="R54" s="14">
        <v>171</v>
      </c>
      <c r="S54" s="141">
        <v>0.009775775462961073</v>
      </c>
      <c r="T54" s="26"/>
      <c r="U54" s="13"/>
      <c r="V54" s="14"/>
      <c r="W54" s="18"/>
      <c r="X54" s="19"/>
      <c r="Y54" s="13"/>
      <c r="Z54" s="14"/>
      <c r="AA54" s="18"/>
      <c r="AB54" s="19"/>
    </row>
    <row r="55" spans="1:28" ht="15">
      <c r="A55" s="43" t="s">
        <v>258</v>
      </c>
      <c r="B55" s="14">
        <v>57</v>
      </c>
      <c r="C55" s="15" t="s">
        <v>204</v>
      </c>
      <c r="D55" s="16" t="s">
        <v>205</v>
      </c>
      <c r="E55" s="17" t="s">
        <v>22</v>
      </c>
      <c r="F55" s="99">
        <v>19067</v>
      </c>
      <c r="G55" s="15" t="s">
        <v>27</v>
      </c>
      <c r="H55" s="15" t="s">
        <v>225</v>
      </c>
      <c r="I55" s="41">
        <f t="shared" si="2"/>
        <v>0.08824293981481392</v>
      </c>
      <c r="J55" s="45">
        <f t="shared" si="3"/>
        <v>0.0011685995370390445</v>
      </c>
      <c r="M55" s="13">
        <v>56</v>
      </c>
      <c r="N55" s="14">
        <v>57</v>
      </c>
      <c r="O55" s="18">
        <v>0.07861111111111112</v>
      </c>
      <c r="P55" s="46"/>
      <c r="Q55" s="83" t="s">
        <v>266</v>
      </c>
      <c r="R55" s="14">
        <v>57</v>
      </c>
      <c r="S55" s="141">
        <v>0.0096318287037028</v>
      </c>
      <c r="T55" s="26"/>
      <c r="U55" s="13"/>
      <c r="V55" s="14"/>
      <c r="W55" s="18"/>
      <c r="X55" s="19"/>
      <c r="Y55" s="13"/>
      <c r="Z55" s="14"/>
      <c r="AA55" s="18"/>
      <c r="AB55" s="19"/>
    </row>
    <row r="56" spans="1:28" ht="15">
      <c r="A56" s="43" t="s">
        <v>256</v>
      </c>
      <c r="B56" s="14">
        <v>24</v>
      </c>
      <c r="C56" s="15" t="s">
        <v>72</v>
      </c>
      <c r="D56" s="16" t="s">
        <v>65</v>
      </c>
      <c r="E56" s="17" t="s">
        <v>54</v>
      </c>
      <c r="F56" s="17" t="s">
        <v>58</v>
      </c>
      <c r="G56" s="15" t="s">
        <v>46</v>
      </c>
      <c r="H56" s="15" t="s">
        <v>226</v>
      </c>
      <c r="I56" s="41">
        <f t="shared" si="2"/>
        <v>0.0882525115740704</v>
      </c>
      <c r="J56" s="45">
        <f t="shared" si="3"/>
        <v>0.0011781712962955215</v>
      </c>
      <c r="M56" s="13">
        <v>33</v>
      </c>
      <c r="N56" s="14">
        <v>24</v>
      </c>
      <c r="O56" s="18">
        <v>0.07844907407407407</v>
      </c>
      <c r="P56" s="19">
        <v>1.1574074074074073E-05</v>
      </c>
      <c r="Q56" s="83" t="s">
        <v>237</v>
      </c>
      <c r="R56" s="14">
        <v>24</v>
      </c>
      <c r="S56" s="141">
        <v>0.009815011574070408</v>
      </c>
      <c r="T56" s="26"/>
      <c r="U56" s="13"/>
      <c r="V56" s="14"/>
      <c r="W56" s="18"/>
      <c r="X56" s="19"/>
      <c r="Y56" s="13"/>
      <c r="Z56" s="14"/>
      <c r="AA56" s="18"/>
      <c r="AB56" s="19"/>
    </row>
    <row r="57" spans="1:28" ht="15">
      <c r="A57" s="43" t="s">
        <v>255</v>
      </c>
      <c r="B57" s="14">
        <v>29</v>
      </c>
      <c r="C57" s="15" t="s">
        <v>77</v>
      </c>
      <c r="D57" s="16" t="s">
        <v>70</v>
      </c>
      <c r="E57" s="17" t="s">
        <v>54</v>
      </c>
      <c r="F57" s="17" t="s">
        <v>62</v>
      </c>
      <c r="G57" s="15" t="s">
        <v>46</v>
      </c>
      <c r="H57" s="15" t="s">
        <v>226</v>
      </c>
      <c r="I57" s="41">
        <f t="shared" si="2"/>
        <v>0.08827605324074007</v>
      </c>
      <c r="J57" s="45">
        <f t="shared" si="3"/>
        <v>0.0012017129629652012</v>
      </c>
      <c r="M57" s="13">
        <v>51</v>
      </c>
      <c r="N57" s="14">
        <v>29</v>
      </c>
      <c r="O57" s="18">
        <v>0.07861111111111112</v>
      </c>
      <c r="P57" s="19"/>
      <c r="Q57" s="83" t="s">
        <v>262</v>
      </c>
      <c r="R57" s="14">
        <v>29</v>
      </c>
      <c r="S57" s="141">
        <v>0.009664942129628956</v>
      </c>
      <c r="T57" s="26"/>
      <c r="U57" s="13"/>
      <c r="V57" s="14"/>
      <c r="W57" s="18"/>
      <c r="X57" s="19"/>
      <c r="Y57" s="13"/>
      <c r="Z57" s="14"/>
      <c r="AA57" s="18"/>
      <c r="AB57" s="19"/>
    </row>
    <row r="58" spans="1:28" ht="15">
      <c r="A58" s="43" t="s">
        <v>254</v>
      </c>
      <c r="B58" s="14">
        <v>54</v>
      </c>
      <c r="C58" s="15" t="s">
        <v>101</v>
      </c>
      <c r="D58" s="16" t="s">
        <v>102</v>
      </c>
      <c r="E58" s="17" t="s">
        <v>22</v>
      </c>
      <c r="F58" s="17">
        <v>13320</v>
      </c>
      <c r="G58" s="15" t="s">
        <v>28</v>
      </c>
      <c r="H58" s="15" t="s">
        <v>225</v>
      </c>
      <c r="I58" s="41">
        <f t="shared" si="2"/>
        <v>0.08828396990740486</v>
      </c>
      <c r="J58" s="45">
        <f t="shared" si="3"/>
        <v>0.0012096296296299908</v>
      </c>
      <c r="M58" s="13">
        <v>25</v>
      </c>
      <c r="N58" s="14">
        <v>54</v>
      </c>
      <c r="O58" s="18">
        <v>0.07844907407407407</v>
      </c>
      <c r="P58" s="19"/>
      <c r="Q58" s="83" t="s">
        <v>241</v>
      </c>
      <c r="R58" s="14">
        <v>54</v>
      </c>
      <c r="S58" s="141">
        <v>0.009834895833330783</v>
      </c>
      <c r="T58" s="26"/>
      <c r="U58" s="13"/>
      <c r="V58" s="14"/>
      <c r="W58" s="18"/>
      <c r="X58" s="19"/>
      <c r="Y58" s="13"/>
      <c r="Z58" s="14"/>
      <c r="AA58" s="18"/>
      <c r="AB58" s="19"/>
    </row>
    <row r="59" spans="1:28" ht="15">
      <c r="A59" s="43" t="s">
        <v>252</v>
      </c>
      <c r="B59" s="14">
        <v>58</v>
      </c>
      <c r="C59" s="15" t="s">
        <v>119</v>
      </c>
      <c r="D59" s="16" t="s">
        <v>153</v>
      </c>
      <c r="E59" s="17" t="s">
        <v>154</v>
      </c>
      <c r="F59" s="17">
        <v>18595</v>
      </c>
      <c r="G59" s="15" t="s">
        <v>28</v>
      </c>
      <c r="H59" s="15" t="s">
        <v>225</v>
      </c>
      <c r="I59" s="41">
        <f t="shared" si="2"/>
        <v>0.08831247685184974</v>
      </c>
      <c r="J59" s="45">
        <f t="shared" si="3"/>
        <v>0.0012381365740748718</v>
      </c>
      <c r="M59" s="13">
        <v>24</v>
      </c>
      <c r="N59" s="14">
        <v>58</v>
      </c>
      <c r="O59" s="18">
        <v>0.07844907407407407</v>
      </c>
      <c r="P59" s="19"/>
      <c r="Q59" s="83" t="s">
        <v>248</v>
      </c>
      <c r="R59" s="14">
        <v>58</v>
      </c>
      <c r="S59" s="141">
        <v>0.00986340277777567</v>
      </c>
      <c r="T59" s="26"/>
      <c r="U59" s="13"/>
      <c r="V59" s="14"/>
      <c r="W59" s="18"/>
      <c r="X59" s="19"/>
      <c r="Y59" s="13"/>
      <c r="Z59" s="14"/>
      <c r="AA59" s="18"/>
      <c r="AB59" s="19"/>
    </row>
    <row r="60" spans="1:28" ht="15">
      <c r="A60" s="43" t="s">
        <v>250</v>
      </c>
      <c r="B60" s="14">
        <v>26</v>
      </c>
      <c r="C60" s="15" t="s">
        <v>74</v>
      </c>
      <c r="D60" s="16" t="s">
        <v>67</v>
      </c>
      <c r="E60" s="17" t="s">
        <v>54</v>
      </c>
      <c r="F60" s="17" t="s">
        <v>60</v>
      </c>
      <c r="G60" s="15" t="s">
        <v>46</v>
      </c>
      <c r="H60" s="15" t="s">
        <v>226</v>
      </c>
      <c r="I60" s="41">
        <f t="shared" si="2"/>
        <v>0.08831682870370282</v>
      </c>
      <c r="J60" s="45">
        <f t="shared" si="3"/>
        <v>0.0012424884259279456</v>
      </c>
      <c r="M60" s="13">
        <v>50</v>
      </c>
      <c r="N60" s="14">
        <v>26</v>
      </c>
      <c r="O60" s="18">
        <v>0.07861111111111112</v>
      </c>
      <c r="P60" s="19">
        <v>1.1574074074074073E-05</v>
      </c>
      <c r="Q60" s="83" t="s">
        <v>258</v>
      </c>
      <c r="R60" s="14">
        <v>26</v>
      </c>
      <c r="S60" s="141">
        <v>0.009717291666665785</v>
      </c>
      <c r="T60" s="26"/>
      <c r="U60" s="13"/>
      <c r="V60" s="14"/>
      <c r="W60" s="18"/>
      <c r="X60" s="19"/>
      <c r="Y60" s="13"/>
      <c r="Z60" s="14"/>
      <c r="AA60" s="18"/>
      <c r="AB60" s="19"/>
    </row>
    <row r="61" spans="1:28" ht="15">
      <c r="A61" s="43" t="s">
        <v>249</v>
      </c>
      <c r="B61" s="14">
        <v>21</v>
      </c>
      <c r="C61" s="15" t="s">
        <v>211</v>
      </c>
      <c r="D61" s="16" t="s">
        <v>212</v>
      </c>
      <c r="E61" s="17" t="s">
        <v>213</v>
      </c>
      <c r="F61" s="17">
        <v>114</v>
      </c>
      <c r="G61" s="15" t="s">
        <v>28</v>
      </c>
      <c r="H61" s="15" t="s">
        <v>226</v>
      </c>
      <c r="I61" s="41">
        <f t="shared" si="2"/>
        <v>0.08837659722222113</v>
      </c>
      <c r="J61" s="45">
        <f t="shared" si="3"/>
        <v>0.001302256944446259</v>
      </c>
      <c r="M61" s="13">
        <v>43</v>
      </c>
      <c r="N61" s="14">
        <v>21</v>
      </c>
      <c r="O61" s="18">
        <v>0.07844907407407407</v>
      </c>
      <c r="P61" s="19"/>
      <c r="Q61" s="83" t="s">
        <v>246</v>
      </c>
      <c r="R61" s="14">
        <v>21</v>
      </c>
      <c r="S61" s="141">
        <v>0.009927523148147054</v>
      </c>
      <c r="T61" s="26"/>
      <c r="U61" s="13"/>
      <c r="V61" s="14"/>
      <c r="W61" s="18"/>
      <c r="X61" s="19"/>
      <c r="Y61" s="13"/>
      <c r="Z61" s="14"/>
      <c r="AA61" s="18"/>
      <c r="AB61" s="19"/>
    </row>
    <row r="62" spans="1:28" ht="15">
      <c r="A62" s="43" t="s">
        <v>237</v>
      </c>
      <c r="B62" s="14">
        <v>15</v>
      </c>
      <c r="C62" s="15" t="s">
        <v>79</v>
      </c>
      <c r="D62" s="16" t="s">
        <v>80</v>
      </c>
      <c r="E62" s="17" t="s">
        <v>39</v>
      </c>
      <c r="F62" s="17">
        <v>62374</v>
      </c>
      <c r="G62" s="15" t="s">
        <v>27</v>
      </c>
      <c r="H62" s="15" t="s">
        <v>227</v>
      </c>
      <c r="I62" s="41">
        <f t="shared" si="2"/>
        <v>0.08843078703703679</v>
      </c>
      <c r="J62" s="45">
        <f t="shared" si="3"/>
        <v>0.0013564467592619145</v>
      </c>
      <c r="M62" s="13">
        <v>59</v>
      </c>
      <c r="N62" s="14">
        <v>15</v>
      </c>
      <c r="O62" s="18">
        <v>0.07892361111111111</v>
      </c>
      <c r="P62" s="19"/>
      <c r="Q62" s="83" t="s">
        <v>277</v>
      </c>
      <c r="R62" s="14">
        <v>15</v>
      </c>
      <c r="S62" s="141">
        <v>0.00950717592592568</v>
      </c>
      <c r="T62" s="26"/>
      <c r="U62" s="13"/>
      <c r="V62" s="14"/>
      <c r="W62" s="18"/>
      <c r="X62" s="19"/>
      <c r="Y62" s="13"/>
      <c r="Z62" s="14"/>
      <c r="AA62" s="18"/>
      <c r="AB62" s="19"/>
    </row>
    <row r="63" spans="1:28" ht="15">
      <c r="A63" s="43" t="s">
        <v>241</v>
      </c>
      <c r="B63" s="14">
        <v>141</v>
      </c>
      <c r="C63" s="15" t="s">
        <v>142</v>
      </c>
      <c r="D63" s="16" t="s">
        <v>164</v>
      </c>
      <c r="E63" s="17" t="s">
        <v>165</v>
      </c>
      <c r="F63" s="17">
        <v>3818</v>
      </c>
      <c r="G63" s="15" t="s">
        <v>46</v>
      </c>
      <c r="H63" s="15" t="s">
        <v>229</v>
      </c>
      <c r="I63" s="41">
        <f t="shared" si="2"/>
        <v>0.0884364236111092</v>
      </c>
      <c r="J63" s="45">
        <f t="shared" si="3"/>
        <v>0.0013620833333343324</v>
      </c>
      <c r="M63" s="13">
        <v>38</v>
      </c>
      <c r="N63" s="14">
        <v>141</v>
      </c>
      <c r="O63" s="18">
        <v>0.07844907407407407</v>
      </c>
      <c r="P63" s="20"/>
      <c r="Q63" s="83" t="s">
        <v>243</v>
      </c>
      <c r="R63" s="14">
        <v>141</v>
      </c>
      <c r="S63" s="141">
        <v>0.009987349537035124</v>
      </c>
      <c r="T63" s="26"/>
      <c r="U63" s="13"/>
      <c r="V63" s="14"/>
      <c r="W63" s="18"/>
      <c r="X63" s="19"/>
      <c r="Y63" s="13"/>
      <c r="Z63" s="14"/>
      <c r="AA63" s="18"/>
      <c r="AB63" s="19"/>
    </row>
    <row r="64" spans="1:28" ht="15">
      <c r="A64" s="43" t="s">
        <v>248</v>
      </c>
      <c r="B64" s="14">
        <v>81</v>
      </c>
      <c r="C64" s="15" t="s">
        <v>94</v>
      </c>
      <c r="D64" s="16" t="s">
        <v>95</v>
      </c>
      <c r="E64" s="17" t="s">
        <v>96</v>
      </c>
      <c r="F64" s="17">
        <v>12950</v>
      </c>
      <c r="G64" s="15" t="s">
        <v>46</v>
      </c>
      <c r="H64" s="15" t="s">
        <v>230</v>
      </c>
      <c r="I64" s="41">
        <f t="shared" si="2"/>
        <v>0.08859685185184984</v>
      </c>
      <c r="J64" s="45">
        <f t="shared" si="3"/>
        <v>0.0015225115740749723</v>
      </c>
      <c r="M64" s="13">
        <v>26</v>
      </c>
      <c r="N64" s="14">
        <v>81</v>
      </c>
      <c r="O64" s="18">
        <v>0.07844907407407407</v>
      </c>
      <c r="P64" s="49"/>
      <c r="Q64" s="83" t="s">
        <v>245</v>
      </c>
      <c r="R64" s="14">
        <v>81</v>
      </c>
      <c r="S64" s="141">
        <v>0.010147777777775778</v>
      </c>
      <c r="T64" s="26"/>
      <c r="U64" s="13"/>
      <c r="V64" s="14"/>
      <c r="W64" s="18"/>
      <c r="X64" s="19"/>
      <c r="Y64" s="13"/>
      <c r="Z64" s="14"/>
      <c r="AA64" s="18"/>
      <c r="AB64" s="19"/>
    </row>
    <row r="65" spans="1:28" ht="15">
      <c r="A65" s="43" t="s">
        <v>246</v>
      </c>
      <c r="B65" s="14">
        <v>45</v>
      </c>
      <c r="C65" s="15" t="s">
        <v>137</v>
      </c>
      <c r="D65" s="16" t="s">
        <v>138</v>
      </c>
      <c r="E65" s="17" t="s">
        <v>26</v>
      </c>
      <c r="F65" s="17">
        <v>17773</v>
      </c>
      <c r="G65" s="15" t="s">
        <v>46</v>
      </c>
      <c r="H65" s="15" t="s">
        <v>224</v>
      </c>
      <c r="I65" s="41">
        <f t="shared" si="2"/>
        <v>0.08873762731481413</v>
      </c>
      <c r="J65" s="45">
        <f t="shared" si="3"/>
        <v>0.00166328703703926</v>
      </c>
      <c r="M65" s="13">
        <v>60</v>
      </c>
      <c r="N65" s="14">
        <v>45</v>
      </c>
      <c r="O65" s="18">
        <v>0.07945601851851852</v>
      </c>
      <c r="P65" s="49"/>
      <c r="Q65" s="83" t="s">
        <v>288</v>
      </c>
      <c r="R65" s="14">
        <v>45</v>
      </c>
      <c r="S65" s="141">
        <v>0.009281608796295606</v>
      </c>
      <c r="T65" s="26"/>
      <c r="U65" s="13"/>
      <c r="V65" s="14"/>
      <c r="W65" s="18"/>
      <c r="X65" s="19"/>
      <c r="Y65" s="13"/>
      <c r="Z65" s="14"/>
      <c r="AA65" s="18"/>
      <c r="AB65" s="19"/>
    </row>
    <row r="66" spans="1:28" ht="15">
      <c r="A66" s="43" t="s">
        <v>243</v>
      </c>
      <c r="B66" s="14">
        <v>173</v>
      </c>
      <c r="C66" s="15" t="s">
        <v>110</v>
      </c>
      <c r="D66" s="16" t="s">
        <v>111</v>
      </c>
      <c r="E66" s="17" t="s">
        <v>25</v>
      </c>
      <c r="F66" s="17">
        <v>13882</v>
      </c>
      <c r="G66" s="15" t="s">
        <v>46</v>
      </c>
      <c r="H66" s="15" t="s">
        <v>223</v>
      </c>
      <c r="I66" s="41">
        <f t="shared" si="2"/>
        <v>0.0888585532407393</v>
      </c>
      <c r="J66" s="45">
        <f t="shared" si="3"/>
        <v>0.0017842129629644238</v>
      </c>
      <c r="M66" s="13">
        <v>55</v>
      </c>
      <c r="N66" s="14">
        <v>173</v>
      </c>
      <c r="O66" s="18">
        <v>0.07861111111111112</v>
      </c>
      <c r="P66" s="46"/>
      <c r="Q66" s="83" t="s">
        <v>244</v>
      </c>
      <c r="R66" s="14">
        <v>173</v>
      </c>
      <c r="S66" s="141">
        <v>0.010247442129628175</v>
      </c>
      <c r="T66" s="26"/>
      <c r="U66" s="13"/>
      <c r="V66" s="14"/>
      <c r="W66" s="18"/>
      <c r="X66" s="19"/>
      <c r="Y66" s="13"/>
      <c r="Z66" s="14"/>
      <c r="AA66" s="18"/>
      <c r="AB66" s="19"/>
    </row>
    <row r="67" spans="1:28" ht="15">
      <c r="A67" s="43" t="s">
        <v>245</v>
      </c>
      <c r="B67" s="14">
        <v>158</v>
      </c>
      <c r="C67" s="15" t="s">
        <v>37</v>
      </c>
      <c r="D67" s="16" t="s">
        <v>38</v>
      </c>
      <c r="E67" s="17" t="s">
        <v>36</v>
      </c>
      <c r="F67" s="17">
        <v>14769</v>
      </c>
      <c r="G67" s="15" t="s">
        <v>28</v>
      </c>
      <c r="H67" s="15" t="s">
        <v>222</v>
      </c>
      <c r="I67" s="41">
        <f t="shared" si="2"/>
        <v>0.08892265046296217</v>
      </c>
      <c r="J67" s="45">
        <f t="shared" si="3"/>
        <v>0.0018483101851873018</v>
      </c>
      <c r="M67" s="13">
        <v>58</v>
      </c>
      <c r="N67" s="14">
        <v>158</v>
      </c>
      <c r="O67" s="18">
        <v>0.07861111111111112</v>
      </c>
      <c r="P67" s="19"/>
      <c r="Q67" s="83" t="s">
        <v>242</v>
      </c>
      <c r="R67" s="14">
        <v>158</v>
      </c>
      <c r="S67" s="141">
        <v>0.010311539351851053</v>
      </c>
      <c r="T67" s="26"/>
      <c r="U67" s="13"/>
      <c r="V67" s="14"/>
      <c r="W67" s="18"/>
      <c r="X67" s="19"/>
      <c r="Y67" s="13"/>
      <c r="Z67" s="14"/>
      <c r="AA67" s="18"/>
      <c r="AB67" s="19"/>
    </row>
    <row r="68" spans="1:28" ht="15">
      <c r="A68" s="43" t="s">
        <v>244</v>
      </c>
      <c r="B68" s="14">
        <v>8</v>
      </c>
      <c r="C68" s="15" t="s">
        <v>189</v>
      </c>
      <c r="D68" s="16" t="s">
        <v>190</v>
      </c>
      <c r="E68" s="17" t="s">
        <v>91</v>
      </c>
      <c r="F68" s="17">
        <v>18616</v>
      </c>
      <c r="G68" s="15" t="s">
        <v>27</v>
      </c>
      <c r="H68" s="15" t="s">
        <v>228</v>
      </c>
      <c r="I68" s="41">
        <f t="shared" si="2"/>
        <v>0.08896302083333099</v>
      </c>
      <c r="J68" s="45">
        <f t="shared" si="3"/>
        <v>0.0018886805555561187</v>
      </c>
      <c r="M68" s="13">
        <v>29</v>
      </c>
      <c r="N68" s="14">
        <v>8</v>
      </c>
      <c r="O68" s="18">
        <v>0.07844907407407407</v>
      </c>
      <c r="P68" s="49"/>
      <c r="Q68" s="83" t="s">
        <v>358</v>
      </c>
      <c r="R68" s="14">
        <v>8</v>
      </c>
      <c r="S68" s="141">
        <v>0.010513946759256924</v>
      </c>
      <c r="T68" s="26"/>
      <c r="U68" s="13"/>
      <c r="V68" s="14"/>
      <c r="W68" s="18"/>
      <c r="X68" s="19"/>
      <c r="Y68" s="13"/>
      <c r="Z68" s="14"/>
      <c r="AA68" s="18"/>
      <c r="AB68" s="19"/>
    </row>
    <row r="69" spans="1:28" ht="15">
      <c r="A69" s="43" t="s">
        <v>242</v>
      </c>
      <c r="B69" s="14">
        <v>12</v>
      </c>
      <c r="C69" s="15" t="s">
        <v>40</v>
      </c>
      <c r="D69" s="16" t="s">
        <v>41</v>
      </c>
      <c r="E69" s="17" t="s">
        <v>39</v>
      </c>
      <c r="F69" s="17">
        <v>61924</v>
      </c>
      <c r="G69" s="15" t="s">
        <v>28</v>
      </c>
      <c r="H69" s="15" t="s">
        <v>227</v>
      </c>
      <c r="I69" s="41">
        <f t="shared" si="2"/>
        <v>0.08901732638888767</v>
      </c>
      <c r="J69" s="45">
        <f t="shared" si="3"/>
        <v>0.0019429861111127933</v>
      </c>
      <c r="M69" s="13">
        <v>49</v>
      </c>
      <c r="N69" s="14">
        <v>12</v>
      </c>
      <c r="O69" s="18">
        <v>0.07861111111111112</v>
      </c>
      <c r="P69" s="49"/>
      <c r="Q69" s="83" t="s">
        <v>356</v>
      </c>
      <c r="R69" s="14">
        <v>12</v>
      </c>
      <c r="S69" s="141">
        <v>0.010406215277776552</v>
      </c>
      <c r="T69" s="26"/>
      <c r="U69" s="13"/>
      <c r="V69" s="14"/>
      <c r="W69" s="18"/>
      <c r="X69" s="19"/>
      <c r="Y69" s="13"/>
      <c r="Z69" s="14"/>
      <c r="AA69" s="18"/>
      <c r="AB69" s="19"/>
    </row>
    <row r="70" spans="1:28" ht="15">
      <c r="A70" s="43" t="s">
        <v>240</v>
      </c>
      <c r="B70" s="14">
        <v>161</v>
      </c>
      <c r="C70" s="15" t="s">
        <v>180</v>
      </c>
      <c r="D70" s="16" t="s">
        <v>181</v>
      </c>
      <c r="E70" s="17" t="s">
        <v>182</v>
      </c>
      <c r="F70" s="17">
        <v>9611</v>
      </c>
      <c r="G70" s="15" t="s">
        <v>28</v>
      </c>
      <c r="H70" s="15" t="s">
        <v>230</v>
      </c>
      <c r="I70" s="41">
        <f t="shared" si="2"/>
        <v>0.08931820601851717</v>
      </c>
      <c r="J70" s="45">
        <f t="shared" si="3"/>
        <v>0.0022438657407422985</v>
      </c>
      <c r="M70" s="13">
        <v>57</v>
      </c>
      <c r="N70" s="14">
        <v>161</v>
      </c>
      <c r="O70" s="18">
        <v>0.07861111111111112</v>
      </c>
      <c r="P70" s="49"/>
      <c r="Q70" s="83" t="s">
        <v>361</v>
      </c>
      <c r="R70" s="14">
        <v>161</v>
      </c>
      <c r="S70" s="141">
        <v>0.010707094907406057</v>
      </c>
      <c r="T70" s="26"/>
      <c r="U70" s="13"/>
      <c r="V70" s="14"/>
      <c r="W70" s="18"/>
      <c r="X70" s="19"/>
      <c r="Y70" s="13"/>
      <c r="Z70" s="14"/>
      <c r="AA70" s="18"/>
      <c r="AB70" s="19"/>
    </row>
    <row r="71" spans="1:28" ht="15">
      <c r="A71" s="43" t="s">
        <v>239</v>
      </c>
      <c r="B71" s="14">
        <v>2</v>
      </c>
      <c r="C71" s="15" t="s">
        <v>89</v>
      </c>
      <c r="D71" s="16" t="s">
        <v>90</v>
      </c>
      <c r="E71" s="17" t="s">
        <v>91</v>
      </c>
      <c r="F71" s="17">
        <v>12832</v>
      </c>
      <c r="G71" s="15" t="s">
        <v>46</v>
      </c>
      <c r="H71" s="15" t="s">
        <v>228</v>
      </c>
      <c r="I71" s="41">
        <f t="shared" si="2"/>
        <v>0.09017318287037028</v>
      </c>
      <c r="J71" s="45">
        <f t="shared" si="3"/>
        <v>0.0030988425925954077</v>
      </c>
      <c r="M71" s="13">
        <v>61</v>
      </c>
      <c r="N71" s="14">
        <v>2</v>
      </c>
      <c r="O71" s="18">
        <v>0.07975694444444444</v>
      </c>
      <c r="P71" s="49"/>
      <c r="Q71" s="83" t="s">
        <v>357</v>
      </c>
      <c r="R71" s="14">
        <v>2</v>
      </c>
      <c r="S71" s="141">
        <v>0.010416238425925841</v>
      </c>
      <c r="T71" s="26"/>
      <c r="U71" s="13"/>
      <c r="V71" s="14"/>
      <c r="W71" s="18"/>
      <c r="X71" s="19"/>
      <c r="Y71" s="13"/>
      <c r="Z71" s="14"/>
      <c r="AA71" s="18"/>
      <c r="AB71" s="19"/>
    </row>
    <row r="72" spans="1:28" ht="15">
      <c r="A72" s="43" t="s">
        <v>238</v>
      </c>
      <c r="B72" s="14">
        <v>56</v>
      </c>
      <c r="C72" s="15" t="s">
        <v>201</v>
      </c>
      <c r="D72" s="16" t="s">
        <v>202</v>
      </c>
      <c r="E72" s="17" t="s">
        <v>22</v>
      </c>
      <c r="F72" s="99">
        <v>7217</v>
      </c>
      <c r="G72" s="15" t="s">
        <v>46</v>
      </c>
      <c r="H72" s="15" t="s">
        <v>225</v>
      </c>
      <c r="I72" s="41">
        <f t="shared" si="2"/>
        <v>0.09112784722222168</v>
      </c>
      <c r="J72" s="45">
        <f t="shared" si="3"/>
        <v>0.004053506944446811</v>
      </c>
      <c r="M72" s="13">
        <v>62</v>
      </c>
      <c r="N72" s="14">
        <v>56</v>
      </c>
      <c r="O72" s="18">
        <v>0.08078703703703703</v>
      </c>
      <c r="P72" s="49"/>
      <c r="Q72" s="83" t="s">
        <v>238</v>
      </c>
      <c r="R72" s="14">
        <v>56</v>
      </c>
      <c r="S72" s="141">
        <v>0.010340810185184655</v>
      </c>
      <c r="T72" s="26"/>
      <c r="U72" s="13"/>
      <c r="V72" s="14"/>
      <c r="W72" s="18"/>
      <c r="X72" s="19"/>
      <c r="Y72" s="13"/>
      <c r="Z72" s="14"/>
      <c r="AA72" s="18"/>
      <c r="AB72" s="19"/>
    </row>
    <row r="73" spans="1:28" ht="15">
      <c r="A73" s="43" t="s">
        <v>355</v>
      </c>
      <c r="B73" s="14">
        <v>152</v>
      </c>
      <c r="C73" s="15" t="s">
        <v>97</v>
      </c>
      <c r="D73" s="16" t="s">
        <v>98</v>
      </c>
      <c r="E73" s="17" t="s">
        <v>36</v>
      </c>
      <c r="F73" s="17">
        <v>12966</v>
      </c>
      <c r="G73" s="15" t="s">
        <v>46</v>
      </c>
      <c r="H73" s="15" t="s">
        <v>222</v>
      </c>
      <c r="I73" s="41">
        <f t="shared" si="2"/>
        <v>0.0914834837962953</v>
      </c>
      <c r="J73" s="45">
        <f t="shared" si="3"/>
        <v>0.004409143518520425</v>
      </c>
      <c r="M73" s="13">
        <v>54</v>
      </c>
      <c r="N73" s="14">
        <v>152</v>
      </c>
      <c r="O73" s="18">
        <v>0.07861111111111112</v>
      </c>
      <c r="P73" s="20"/>
      <c r="Q73" s="83" t="s">
        <v>395</v>
      </c>
      <c r="R73" s="14">
        <v>152</v>
      </c>
      <c r="S73" s="141">
        <v>0.012872372685184177</v>
      </c>
      <c r="T73" s="26"/>
      <c r="U73" s="13"/>
      <c r="V73" s="14"/>
      <c r="W73" s="18"/>
      <c r="X73" s="19"/>
      <c r="Y73" s="13"/>
      <c r="Z73" s="14"/>
      <c r="AA73" s="47"/>
      <c r="AB73" s="19"/>
    </row>
    <row r="74" spans="1:28" ht="15">
      <c r="A74" s="43" t="s">
        <v>356</v>
      </c>
      <c r="B74" s="14">
        <v>153</v>
      </c>
      <c r="C74" s="15" t="s">
        <v>99</v>
      </c>
      <c r="D74" s="16" t="s">
        <v>100</v>
      </c>
      <c r="E74" s="17" t="s">
        <v>36</v>
      </c>
      <c r="F74" s="17">
        <v>13192</v>
      </c>
      <c r="G74" s="15" t="s">
        <v>46</v>
      </c>
      <c r="H74" s="15" t="s">
        <v>222</v>
      </c>
      <c r="I74" s="41">
        <f t="shared" si="2"/>
        <v>0.09273960648148151</v>
      </c>
      <c r="J74" s="45">
        <f t="shared" si="3"/>
        <v>0.005665266203706637</v>
      </c>
      <c r="M74" s="13">
        <v>63</v>
      </c>
      <c r="N74" s="14">
        <v>153</v>
      </c>
      <c r="O74" s="18">
        <v>0.08299768518518519</v>
      </c>
      <c r="P74" s="49"/>
      <c r="Q74" s="83" t="s">
        <v>254</v>
      </c>
      <c r="R74" s="14">
        <v>153</v>
      </c>
      <c r="S74" s="141">
        <v>0.009741921296296318</v>
      </c>
      <c r="T74" s="26"/>
      <c r="U74" s="13"/>
      <c r="V74" s="14"/>
      <c r="W74" s="18"/>
      <c r="X74" s="19"/>
      <c r="Y74" s="13"/>
      <c r="Z74" s="14"/>
      <c r="AA74" s="18"/>
      <c r="AB74" s="19"/>
    </row>
    <row r="75" spans="1:28" ht="15">
      <c r="A75" s="43" t="s">
        <v>357</v>
      </c>
      <c r="B75" s="14">
        <v>7</v>
      </c>
      <c r="C75" s="15" t="s">
        <v>185</v>
      </c>
      <c r="D75" s="16" t="s">
        <v>186</v>
      </c>
      <c r="E75" s="17" t="s">
        <v>91</v>
      </c>
      <c r="F75" s="17">
        <v>12558</v>
      </c>
      <c r="G75" s="15" t="s">
        <v>27</v>
      </c>
      <c r="H75" s="15" t="s">
        <v>228</v>
      </c>
      <c r="I75" s="41">
        <f t="shared" si="2"/>
        <v>0.0964688773148145</v>
      </c>
      <c r="J75" s="45">
        <f t="shared" si="3"/>
        <v>0.00939453703703963</v>
      </c>
      <c r="M75" s="13">
        <v>66</v>
      </c>
      <c r="N75" s="14">
        <v>7</v>
      </c>
      <c r="O75" s="18">
        <v>0.08609953703703704</v>
      </c>
      <c r="P75" s="19"/>
      <c r="Q75" s="83" t="s">
        <v>355</v>
      </c>
      <c r="R75" s="14">
        <v>7</v>
      </c>
      <c r="S75" s="141">
        <v>0.01036934027777746</v>
      </c>
      <c r="T75" s="26"/>
      <c r="U75" s="13"/>
      <c r="V75" s="14"/>
      <c r="W75" s="18"/>
      <c r="X75" s="19"/>
      <c r="Y75" s="13"/>
      <c r="Z75" s="14"/>
      <c r="AA75" s="18"/>
      <c r="AB75" s="19"/>
    </row>
    <row r="76" spans="1:28" ht="15">
      <c r="A76" s="43" t="s">
        <v>358</v>
      </c>
      <c r="B76" s="14">
        <v>93</v>
      </c>
      <c r="C76" s="15" t="s">
        <v>87</v>
      </c>
      <c r="D76" s="16" t="s">
        <v>88</v>
      </c>
      <c r="E76" s="17" t="s">
        <v>83</v>
      </c>
      <c r="F76" s="17">
        <v>12753</v>
      </c>
      <c r="G76" s="15" t="s">
        <v>28</v>
      </c>
      <c r="H76" s="15" t="s">
        <v>229</v>
      </c>
      <c r="I76" s="41">
        <f aca="true" t="shared" si="4" ref="I76:I83">SUM(O76,S76,W76,AA76,AC76)-SUM(P76,T76,X76,AB76)</f>
        <v>0.09674081018518477</v>
      </c>
      <c r="J76" s="45">
        <f aca="true" t="shared" si="5" ref="J76:J83">I76-$I$12</f>
        <v>0.009666469907409894</v>
      </c>
      <c r="M76" s="13">
        <v>64</v>
      </c>
      <c r="N76" s="14">
        <v>93</v>
      </c>
      <c r="O76" s="18">
        <v>0.08609953703703704</v>
      </c>
      <c r="P76" s="19"/>
      <c r="Q76" s="83" t="s">
        <v>359</v>
      </c>
      <c r="R76" s="14">
        <v>93</v>
      </c>
      <c r="S76" s="141">
        <v>0.010641273148147726</v>
      </c>
      <c r="T76" s="26"/>
      <c r="U76" s="13"/>
      <c r="V76" s="14"/>
      <c r="W76" s="18"/>
      <c r="X76" s="19"/>
      <c r="Y76" s="13"/>
      <c r="Z76" s="14"/>
      <c r="AA76" s="18"/>
      <c r="AB76" s="19"/>
    </row>
    <row r="77" spans="1:28" ht="15">
      <c r="A77" s="43" t="s">
        <v>359</v>
      </c>
      <c r="B77" s="14">
        <v>3</v>
      </c>
      <c r="C77" s="15" t="s">
        <v>103</v>
      </c>
      <c r="D77" s="16" t="s">
        <v>104</v>
      </c>
      <c r="E77" s="17" t="s">
        <v>91</v>
      </c>
      <c r="F77" s="17">
        <v>13368</v>
      </c>
      <c r="G77" s="15" t="s">
        <v>46</v>
      </c>
      <c r="H77" s="15" t="s">
        <v>228</v>
      </c>
      <c r="I77" s="41">
        <f t="shared" si="4"/>
        <v>0.09674871527777791</v>
      </c>
      <c r="J77" s="45">
        <f t="shared" si="5"/>
        <v>0.009674375000003038</v>
      </c>
      <c r="M77" s="13">
        <v>65</v>
      </c>
      <c r="N77" s="14">
        <v>3</v>
      </c>
      <c r="O77" s="18">
        <v>0.08609953703703704</v>
      </c>
      <c r="P77" s="19"/>
      <c r="Q77" s="83" t="s">
        <v>360</v>
      </c>
      <c r="R77" s="14">
        <v>3</v>
      </c>
      <c r="S77" s="141">
        <v>0.010649178240740867</v>
      </c>
      <c r="T77" s="26"/>
      <c r="U77" s="13"/>
      <c r="V77" s="14"/>
      <c r="W77" s="48"/>
      <c r="X77" s="19"/>
      <c r="Y77" s="13"/>
      <c r="Z77" s="14"/>
      <c r="AA77" s="18"/>
      <c r="AB77" s="19"/>
    </row>
    <row r="78" spans="1:28" ht="15">
      <c r="A78" s="43" t="s">
        <v>360</v>
      </c>
      <c r="B78" s="14">
        <v>157</v>
      </c>
      <c r="C78" s="15" t="s">
        <v>105</v>
      </c>
      <c r="D78" s="16" t="s">
        <v>106</v>
      </c>
      <c r="E78" s="17" t="s">
        <v>36</v>
      </c>
      <c r="F78" s="17">
        <v>13538</v>
      </c>
      <c r="G78" s="15" t="s">
        <v>28</v>
      </c>
      <c r="H78" s="15" t="s">
        <v>222</v>
      </c>
      <c r="I78" s="41">
        <f t="shared" si="4"/>
        <v>0.10026806712962986</v>
      </c>
      <c r="J78" s="45">
        <f t="shared" si="5"/>
        <v>0.013193726851854992</v>
      </c>
      <c r="M78" s="13">
        <v>67</v>
      </c>
      <c r="N78" s="14">
        <v>157</v>
      </c>
      <c r="O78" s="18">
        <v>0.09065972222222222</v>
      </c>
      <c r="P78" s="19"/>
      <c r="Q78" s="83" t="s">
        <v>268</v>
      </c>
      <c r="R78" s="14">
        <v>157</v>
      </c>
      <c r="S78" s="141">
        <v>0.009608344907407642</v>
      </c>
      <c r="T78" s="26"/>
      <c r="U78" s="13"/>
      <c r="V78" s="14"/>
      <c r="W78" s="18"/>
      <c r="X78" s="19"/>
      <c r="Y78" s="13"/>
      <c r="Z78" s="14"/>
      <c r="AA78" s="18"/>
      <c r="AB78" s="19"/>
    </row>
    <row r="79" spans="1:28" ht="15">
      <c r="A79" s="43" t="s">
        <v>361</v>
      </c>
      <c r="B79" s="14">
        <v>133</v>
      </c>
      <c r="C79" s="15" t="s">
        <v>92</v>
      </c>
      <c r="D79" s="16" t="s">
        <v>93</v>
      </c>
      <c r="E79" s="17" t="s">
        <v>33</v>
      </c>
      <c r="F79" s="17">
        <v>12896</v>
      </c>
      <c r="G79" s="15" t="s">
        <v>28</v>
      </c>
      <c r="H79" s="15" t="s">
        <v>221</v>
      </c>
      <c r="I79" s="41">
        <f t="shared" si="4"/>
        <v>0.10098388888888868</v>
      </c>
      <c r="J79" s="45">
        <f t="shared" si="5"/>
        <v>0.013909548611113806</v>
      </c>
      <c r="M79" s="13">
        <v>68</v>
      </c>
      <c r="N79" s="14">
        <v>133</v>
      </c>
      <c r="O79" s="18">
        <v>0.09065972222222222</v>
      </c>
      <c r="P79" s="19"/>
      <c r="Q79" s="83" t="s">
        <v>239</v>
      </c>
      <c r="R79" s="14">
        <v>133</v>
      </c>
      <c r="S79" s="141">
        <v>0.010324166666666456</v>
      </c>
      <c r="T79" s="26"/>
      <c r="U79" s="13"/>
      <c r="V79" s="14"/>
      <c r="W79" s="18"/>
      <c r="X79" s="19"/>
      <c r="Y79" s="13"/>
      <c r="Z79" s="14"/>
      <c r="AA79" s="18"/>
      <c r="AB79" s="19"/>
    </row>
    <row r="80" spans="1:28" ht="15">
      <c r="A80" s="43" t="s">
        <v>362</v>
      </c>
      <c r="B80" s="14">
        <v>91</v>
      </c>
      <c r="C80" s="15" t="s">
        <v>81</v>
      </c>
      <c r="D80" s="16" t="s">
        <v>82</v>
      </c>
      <c r="E80" s="17" t="s">
        <v>83</v>
      </c>
      <c r="F80" s="17">
        <v>10437</v>
      </c>
      <c r="G80" s="15" t="s">
        <v>46</v>
      </c>
      <c r="H80" s="15" t="s">
        <v>229</v>
      </c>
      <c r="I80" s="41">
        <f t="shared" si="4"/>
        <v>0.10313745370370403</v>
      </c>
      <c r="J80" s="45">
        <f t="shared" si="5"/>
        <v>0.016063113425929157</v>
      </c>
      <c r="M80" s="13">
        <v>69</v>
      </c>
      <c r="N80" s="14">
        <v>91</v>
      </c>
      <c r="O80" s="18">
        <v>0.0924074074074074</v>
      </c>
      <c r="P80" s="19"/>
      <c r="Q80" s="83" t="s">
        <v>362</v>
      </c>
      <c r="R80" s="14">
        <v>91</v>
      </c>
      <c r="S80" s="141">
        <v>0.010730046296296635</v>
      </c>
      <c r="T80" s="26"/>
      <c r="U80" s="13"/>
      <c r="V80" s="14"/>
      <c r="W80" s="18"/>
      <c r="X80" s="19"/>
      <c r="Y80" s="13"/>
      <c r="Z80" s="14"/>
      <c r="AA80" s="47"/>
      <c r="AB80" s="19"/>
    </row>
    <row r="81" spans="1:28" ht="15">
      <c r="A81" s="43" t="s">
        <v>363</v>
      </c>
      <c r="B81" s="14">
        <v>59</v>
      </c>
      <c r="C81" s="15" t="s">
        <v>107</v>
      </c>
      <c r="D81" s="16" t="s">
        <v>108</v>
      </c>
      <c r="E81" s="17" t="s">
        <v>109</v>
      </c>
      <c r="F81" s="17">
        <v>13591</v>
      </c>
      <c r="G81" s="15" t="s">
        <v>28</v>
      </c>
      <c r="H81" s="15" t="s">
        <v>225</v>
      </c>
      <c r="I81" s="41">
        <f t="shared" si="4"/>
        <v>0.10643809027777766</v>
      </c>
      <c r="J81" s="45">
        <f t="shared" si="5"/>
        <v>0.01936375000000279</v>
      </c>
      <c r="M81" s="13">
        <v>70</v>
      </c>
      <c r="N81" s="14">
        <v>59</v>
      </c>
      <c r="O81" s="18">
        <v>0.09561342592592592</v>
      </c>
      <c r="P81" s="19"/>
      <c r="Q81" s="83" t="s">
        <v>363</v>
      </c>
      <c r="R81" s="14">
        <v>59</v>
      </c>
      <c r="S81" s="141">
        <v>0.010824664351851745</v>
      </c>
      <c r="T81" s="26"/>
      <c r="U81" s="13"/>
      <c r="V81" s="14"/>
      <c r="W81" s="18"/>
      <c r="X81" s="19"/>
      <c r="Y81" s="13"/>
      <c r="Z81" s="14"/>
      <c r="AA81" s="18"/>
      <c r="AB81" s="19"/>
    </row>
    <row r="82" spans="1:28" ht="15">
      <c r="A82" s="43" t="s">
        <v>364</v>
      </c>
      <c r="B82" s="14">
        <v>6</v>
      </c>
      <c r="C82" s="15" t="s">
        <v>187</v>
      </c>
      <c r="D82" s="16" t="s">
        <v>188</v>
      </c>
      <c r="E82" s="17" t="s">
        <v>91</v>
      </c>
      <c r="F82" s="17">
        <v>18163</v>
      </c>
      <c r="G82" s="15" t="s">
        <v>27</v>
      </c>
      <c r="H82" s="15" t="s">
        <v>228</v>
      </c>
      <c r="I82" s="41">
        <f t="shared" si="4"/>
        <v>0.10909542824074069</v>
      </c>
      <c r="J82" s="45">
        <f t="shared" si="5"/>
        <v>0.022021087962965813</v>
      </c>
      <c r="M82" s="13">
        <v>71</v>
      </c>
      <c r="N82" s="14">
        <v>6</v>
      </c>
      <c r="O82" s="18">
        <v>0.09877314814814815</v>
      </c>
      <c r="P82" s="46"/>
      <c r="Q82" s="83" t="s">
        <v>240</v>
      </c>
      <c r="R82" s="14">
        <v>6</v>
      </c>
      <c r="S82" s="141">
        <v>0.01032228009259254</v>
      </c>
      <c r="T82" s="26"/>
      <c r="U82" s="13"/>
      <c r="V82" s="14"/>
      <c r="W82" s="18"/>
      <c r="X82" s="19"/>
      <c r="Y82" s="13"/>
      <c r="Z82" s="14"/>
      <c r="AA82" s="18"/>
      <c r="AB82" s="19"/>
    </row>
    <row r="83" spans="1:28" ht="15">
      <c r="A83" s="43" t="s">
        <v>395</v>
      </c>
      <c r="B83" s="14">
        <v>5</v>
      </c>
      <c r="C83" s="15" t="s">
        <v>193</v>
      </c>
      <c r="D83" s="16" t="s">
        <v>194</v>
      </c>
      <c r="E83" s="17" t="s">
        <v>91</v>
      </c>
      <c r="F83" s="17">
        <v>9592</v>
      </c>
      <c r="G83" s="15" t="s">
        <v>27</v>
      </c>
      <c r="H83" s="15" t="s">
        <v>228</v>
      </c>
      <c r="I83" s="41">
        <f t="shared" si="4"/>
        <v>0.11699681712962964</v>
      </c>
      <c r="J83" s="45">
        <f t="shared" si="5"/>
        <v>0.02992247685185477</v>
      </c>
      <c r="M83" s="13">
        <v>72</v>
      </c>
      <c r="N83" s="14">
        <v>5</v>
      </c>
      <c r="O83" s="18">
        <v>0.1057175925925926</v>
      </c>
      <c r="P83" s="19"/>
      <c r="Q83" s="83" t="s">
        <v>364</v>
      </c>
      <c r="R83" s="14">
        <v>5</v>
      </c>
      <c r="S83" s="141">
        <v>0.011279224537037037</v>
      </c>
      <c r="T83" s="26"/>
      <c r="U83" s="13"/>
      <c r="V83" s="14"/>
      <c r="W83" s="18"/>
      <c r="X83" s="19"/>
      <c r="Y83" s="13"/>
      <c r="Z83" s="14"/>
      <c r="AA83" s="18"/>
      <c r="AB83" s="19"/>
    </row>
    <row r="84" spans="1:28" ht="15">
      <c r="A84" s="43"/>
      <c r="B84" s="14">
        <v>4</v>
      </c>
      <c r="C84" s="15" t="s">
        <v>191</v>
      </c>
      <c r="D84" s="16" t="s">
        <v>192</v>
      </c>
      <c r="E84" s="17" t="s">
        <v>91</v>
      </c>
      <c r="F84" s="17">
        <v>7427</v>
      </c>
      <c r="G84" s="15" t="s">
        <v>27</v>
      </c>
      <c r="H84" s="15" t="s">
        <v>228</v>
      </c>
      <c r="I84" s="41" t="s">
        <v>236</v>
      </c>
      <c r="J84" s="45" t="s">
        <v>236</v>
      </c>
      <c r="M84" s="13"/>
      <c r="N84" s="14">
        <v>4</v>
      </c>
      <c r="O84" s="18" t="s">
        <v>236</v>
      </c>
      <c r="P84" s="19"/>
      <c r="Q84" s="43"/>
      <c r="R84" s="42"/>
      <c r="S84" s="44" t="s">
        <v>405</v>
      </c>
      <c r="T84" s="26"/>
      <c r="U84" s="13"/>
      <c r="V84" s="14"/>
      <c r="W84" s="18"/>
      <c r="X84" s="19"/>
      <c r="Y84" s="13"/>
      <c r="Z84" s="14"/>
      <c r="AA84" s="18"/>
      <c r="AB84" s="19"/>
    </row>
    <row r="85" spans="1:10" ht="15">
      <c r="A85" s="117"/>
      <c r="B85" s="117" t="s">
        <v>400</v>
      </c>
      <c r="C85" s="7"/>
      <c r="D85" s="117"/>
      <c r="E85" s="117"/>
      <c r="F85" s="117"/>
      <c r="G85" s="117"/>
      <c r="H85" s="117"/>
      <c r="I85" s="117"/>
      <c r="J85" s="117"/>
    </row>
    <row r="87" spans="1:10" ht="12.75">
      <c r="A87" s="33"/>
      <c r="B87" s="106" t="s">
        <v>404</v>
      </c>
      <c r="C87" s="107"/>
      <c r="D87" s="33"/>
      <c r="E87" s="33"/>
      <c r="F87" s="33"/>
      <c r="G87" s="33"/>
      <c r="H87" s="33"/>
      <c r="I87" s="33"/>
      <c r="J87" s="33"/>
    </row>
    <row r="88" spans="1:10" ht="12.75">
      <c r="A88" s="33"/>
      <c r="B88" s="33"/>
      <c r="C88" s="108" t="s">
        <v>235</v>
      </c>
      <c r="D88" s="4" t="s">
        <v>155</v>
      </c>
      <c r="E88" s="33"/>
      <c r="F88" s="109"/>
      <c r="G88" s="33"/>
      <c r="H88" s="33"/>
      <c r="I88" s="33"/>
      <c r="J88" s="33"/>
    </row>
    <row r="89" spans="1:10" ht="12.75">
      <c r="A89" s="33"/>
      <c r="B89" s="110"/>
      <c r="C89" s="108" t="s">
        <v>234</v>
      </c>
      <c r="D89" s="4" t="s">
        <v>140</v>
      </c>
      <c r="E89" s="33"/>
      <c r="F89" s="109"/>
      <c r="G89" s="108"/>
      <c r="H89" s="33"/>
      <c r="I89" s="33"/>
      <c r="J89" s="33"/>
    </row>
    <row r="90" spans="1:10" ht="12.75">
      <c r="A90" s="33"/>
      <c r="B90" s="110"/>
      <c r="C90" s="108" t="s">
        <v>233</v>
      </c>
      <c r="D90" s="4" t="s">
        <v>198</v>
      </c>
      <c r="E90" s="33"/>
      <c r="F90" s="109"/>
      <c r="G90" s="33"/>
      <c r="H90" s="33"/>
      <c r="I90" s="33"/>
      <c r="J90" s="33"/>
    </row>
    <row r="91" spans="1:10" ht="12.75">
      <c r="A91" s="33"/>
      <c r="B91" s="33"/>
      <c r="C91" s="108" t="s">
        <v>232</v>
      </c>
      <c r="D91" s="4" t="s">
        <v>63</v>
      </c>
      <c r="E91" s="33"/>
      <c r="F91" s="109"/>
      <c r="G91" s="33"/>
      <c r="H91" s="33"/>
      <c r="I91" s="33"/>
      <c r="J91" s="33"/>
    </row>
    <row r="92" spans="1:10" ht="12.75">
      <c r="A92" s="33"/>
      <c r="B92" s="33"/>
      <c r="C92" s="3"/>
      <c r="D92" s="32"/>
      <c r="E92" s="33"/>
      <c r="F92" s="109"/>
      <c r="G92" s="33"/>
      <c r="H92" s="33"/>
      <c r="I92" s="33"/>
      <c r="J92" s="33"/>
    </row>
    <row r="93" spans="1:10" ht="12.75">
      <c r="A93" s="33"/>
      <c r="B93" s="111" t="s">
        <v>350</v>
      </c>
      <c r="C93" s="103"/>
      <c r="D93" s="32"/>
      <c r="E93" s="33"/>
      <c r="F93" s="109"/>
      <c r="G93" s="33"/>
      <c r="H93" s="33"/>
      <c r="I93" s="33"/>
      <c r="J93" s="33"/>
    </row>
    <row r="94" spans="1:10" ht="12.75">
      <c r="A94" s="33"/>
      <c r="B94" s="33"/>
      <c r="C94" s="102" t="s">
        <v>381</v>
      </c>
      <c r="D94" s="32"/>
      <c r="E94" s="33"/>
      <c r="F94" s="109"/>
      <c r="G94" s="33"/>
      <c r="H94" s="33"/>
      <c r="I94" s="33"/>
      <c r="J94" s="33"/>
    </row>
    <row r="95" spans="1:10" ht="12.75">
      <c r="A95" s="33"/>
      <c r="B95" s="33"/>
      <c r="C95" s="102" t="s">
        <v>383</v>
      </c>
      <c r="D95" s="32"/>
      <c r="E95" s="33"/>
      <c r="F95" s="109"/>
      <c r="G95" s="33"/>
      <c r="H95" s="33"/>
      <c r="I95" s="33"/>
      <c r="J95" s="33"/>
    </row>
    <row r="96" spans="1:10" ht="12.75">
      <c r="A96" s="33"/>
      <c r="B96" s="33"/>
      <c r="C96" s="3"/>
      <c r="D96" s="32"/>
      <c r="E96" s="33"/>
      <c r="F96" s="109"/>
      <c r="G96" s="33"/>
      <c r="H96" s="33"/>
      <c r="I96" s="33"/>
      <c r="J96" s="33"/>
    </row>
    <row r="97" spans="1:10" ht="12.75">
      <c r="A97" s="33"/>
      <c r="B97" s="33"/>
      <c r="C97" s="102" t="s">
        <v>382</v>
      </c>
      <c r="D97" s="32"/>
      <c r="E97" s="33"/>
      <c r="F97" s="109"/>
      <c r="G97" s="33"/>
      <c r="H97" s="33"/>
      <c r="I97" s="33"/>
      <c r="J97" s="33"/>
    </row>
    <row r="98" spans="1:10" ht="12.75">
      <c r="A98" s="33"/>
      <c r="B98" s="33"/>
      <c r="C98" s="102" t="s">
        <v>384</v>
      </c>
      <c r="D98" s="32"/>
      <c r="E98" s="33"/>
      <c r="F98" s="109"/>
      <c r="G98" s="33"/>
      <c r="H98" s="33"/>
      <c r="I98" s="33"/>
      <c r="J98" s="33"/>
    </row>
    <row r="99" spans="1:10" ht="12.75">
      <c r="A99" s="33"/>
      <c r="B99" s="33"/>
      <c r="C99" s="3"/>
      <c r="D99" s="32"/>
      <c r="E99" s="33"/>
      <c r="F99" s="109"/>
      <c r="G99" s="33"/>
      <c r="H99" s="33"/>
      <c r="I99" s="33"/>
      <c r="J99" s="33"/>
    </row>
    <row r="100" spans="1:10" ht="12.75">
      <c r="A100" s="33"/>
      <c r="B100" s="116" t="s">
        <v>231</v>
      </c>
      <c r="C100" s="20"/>
      <c r="D100" s="20"/>
      <c r="E100" s="33"/>
      <c r="F100" s="109"/>
      <c r="G100" s="33"/>
      <c r="H100" s="33"/>
      <c r="I100" s="33"/>
      <c r="J100" s="33"/>
    </row>
    <row r="101" spans="1:10" ht="12.75">
      <c r="A101" s="20"/>
      <c r="B101" s="20"/>
      <c r="C101" s="20"/>
      <c r="D101" s="20"/>
      <c r="E101" s="33"/>
      <c r="F101" s="109"/>
      <c r="G101" s="33"/>
      <c r="H101" s="33"/>
      <c r="I101" s="20"/>
      <c r="J101" s="20"/>
    </row>
    <row r="102" spans="1:10" ht="12.75">
      <c r="A102" s="33"/>
      <c r="B102" s="106"/>
      <c r="C102" s="108" t="s">
        <v>228</v>
      </c>
      <c r="D102" s="110">
        <v>1</v>
      </c>
      <c r="E102" s="33"/>
      <c r="F102" s="33"/>
      <c r="G102" s="33"/>
      <c r="H102" s="33"/>
      <c r="I102" s="33"/>
      <c r="J102" s="33"/>
    </row>
    <row r="103" spans="1:10" ht="12.75">
      <c r="A103" s="33"/>
      <c r="B103" s="106"/>
      <c r="C103" s="108" t="s">
        <v>225</v>
      </c>
      <c r="D103" s="110">
        <v>2</v>
      </c>
      <c r="E103" s="33"/>
      <c r="F103" s="33"/>
      <c r="G103" s="33"/>
      <c r="H103" s="33"/>
      <c r="I103" s="33"/>
      <c r="J103" s="33"/>
    </row>
    <row r="104" spans="1:10" ht="12.75">
      <c r="A104" s="33"/>
      <c r="B104" s="106"/>
      <c r="C104" s="108" t="s">
        <v>230</v>
      </c>
      <c r="D104" s="110">
        <v>3</v>
      </c>
      <c r="E104" s="33"/>
      <c r="F104" s="33"/>
      <c r="G104" s="33"/>
      <c r="H104" s="33"/>
      <c r="I104" s="33"/>
      <c r="J104" s="33"/>
    </row>
    <row r="105" spans="1:10" ht="12.75">
      <c r="A105" s="33"/>
      <c r="B105" s="106"/>
      <c r="C105" s="108" t="s">
        <v>226</v>
      </c>
      <c r="D105" s="110">
        <v>4</v>
      </c>
      <c r="E105" s="33"/>
      <c r="F105" s="33"/>
      <c r="G105" s="33"/>
      <c r="H105" s="33"/>
      <c r="I105" s="33"/>
      <c r="J105" s="33"/>
    </row>
    <row r="106" spans="1:10" ht="12.75">
      <c r="A106" s="33"/>
      <c r="B106" s="106"/>
      <c r="C106" s="108" t="s">
        <v>223</v>
      </c>
      <c r="D106" s="110">
        <v>5</v>
      </c>
      <c r="E106" s="33"/>
      <c r="F106" s="33"/>
      <c r="G106" s="33"/>
      <c r="H106" s="33"/>
      <c r="I106" s="33"/>
      <c r="J106" s="33"/>
    </row>
    <row r="107" spans="1:10" ht="12.75">
      <c r="A107" s="33"/>
      <c r="B107" s="106"/>
      <c r="C107" s="108" t="s">
        <v>221</v>
      </c>
      <c r="D107" s="110">
        <v>6</v>
      </c>
      <c r="E107" s="33"/>
      <c r="F107" s="33"/>
      <c r="G107" s="33"/>
      <c r="H107" s="33"/>
      <c r="I107" s="33"/>
      <c r="J107" s="33"/>
    </row>
    <row r="108" spans="1:10" ht="12.75">
      <c r="A108" s="33"/>
      <c r="B108" s="106"/>
      <c r="C108" s="108" t="s">
        <v>224</v>
      </c>
      <c r="D108" s="110">
        <v>7</v>
      </c>
      <c r="E108" s="33"/>
      <c r="F108" s="33"/>
      <c r="G108" s="33"/>
      <c r="H108" s="33"/>
      <c r="I108" s="33"/>
      <c r="J108" s="33"/>
    </row>
    <row r="109" spans="1:10" ht="12.75">
      <c r="A109" s="33"/>
      <c r="B109" s="106"/>
      <c r="C109" s="108" t="s">
        <v>227</v>
      </c>
      <c r="D109" s="110">
        <v>8</v>
      </c>
      <c r="E109" s="33"/>
      <c r="F109" s="33"/>
      <c r="G109" s="33"/>
      <c r="H109" s="33"/>
      <c r="I109" s="33"/>
      <c r="J109" s="33"/>
    </row>
    <row r="110" spans="1:10" ht="12.75">
      <c r="A110" s="33"/>
      <c r="B110" s="106"/>
      <c r="C110" s="108" t="s">
        <v>229</v>
      </c>
      <c r="D110" s="110">
        <v>9</v>
      </c>
      <c r="E110" s="33"/>
      <c r="F110" s="33"/>
      <c r="G110" s="33"/>
      <c r="H110" s="33"/>
      <c r="I110" s="33"/>
      <c r="J110" s="33"/>
    </row>
    <row r="111" spans="1:10" ht="12.75">
      <c r="A111" s="33"/>
      <c r="B111" s="106"/>
      <c r="C111" s="108" t="s">
        <v>222</v>
      </c>
      <c r="D111" s="110">
        <v>10</v>
      </c>
      <c r="E111" s="33"/>
      <c r="F111" s="33"/>
      <c r="G111" s="33"/>
      <c r="H111" s="33"/>
      <c r="I111" s="33"/>
      <c r="J111" s="33"/>
    </row>
    <row r="112" spans="1:10" ht="12.75">
      <c r="A112" s="33"/>
      <c r="B112" s="106"/>
      <c r="C112" s="107"/>
      <c r="D112" s="33"/>
      <c r="E112" s="33"/>
      <c r="F112" s="33"/>
      <c r="G112" s="33"/>
      <c r="H112" s="33"/>
      <c r="I112" s="33"/>
      <c r="J112" s="33"/>
    </row>
    <row r="113" spans="1:10" ht="12.75">
      <c r="A113" s="33"/>
      <c r="B113" s="106"/>
      <c r="C113" s="107"/>
      <c r="D113" s="33"/>
      <c r="E113" s="33"/>
      <c r="F113" s="33"/>
      <c r="G113" s="33"/>
      <c r="H113" s="33"/>
      <c r="I113" s="33"/>
      <c r="J113" s="33"/>
    </row>
    <row r="114" spans="1:10" ht="12.75">
      <c r="A114" s="33"/>
      <c r="B114" s="106"/>
      <c r="C114" s="107"/>
      <c r="D114" s="33"/>
      <c r="E114" s="33"/>
      <c r="F114" s="33"/>
      <c r="G114" s="33"/>
      <c r="H114" s="33"/>
      <c r="I114" s="33"/>
      <c r="J114" s="33"/>
    </row>
    <row r="115" spans="1:10" ht="12.75">
      <c r="A115" s="33"/>
      <c r="B115" s="106"/>
      <c r="C115" s="107"/>
      <c r="D115" s="33"/>
      <c r="E115" s="33"/>
      <c r="F115" s="33"/>
      <c r="G115" s="33"/>
      <c r="H115" s="33"/>
      <c r="I115" s="33"/>
      <c r="J115" s="33"/>
    </row>
    <row r="116" spans="1:10" ht="12.75">
      <c r="A116" s="33"/>
      <c r="B116" s="106"/>
      <c r="C116" s="107"/>
      <c r="D116" s="33"/>
      <c r="E116" s="33"/>
      <c r="F116" s="33"/>
      <c r="G116" s="33"/>
      <c r="H116" s="33"/>
      <c r="I116" s="33"/>
      <c r="J116" s="33"/>
    </row>
    <row r="117" spans="1:10" ht="12.75">
      <c r="A117" s="33"/>
      <c r="B117" s="106"/>
      <c r="C117" s="107"/>
      <c r="D117" s="33"/>
      <c r="E117" s="33"/>
      <c r="F117" s="33"/>
      <c r="G117" s="33"/>
      <c r="H117" s="33"/>
      <c r="I117" s="33"/>
      <c r="J117" s="33"/>
    </row>
    <row r="118" spans="1:10" ht="12.75">
      <c r="A118" s="33"/>
      <c r="B118" s="106"/>
      <c r="C118" s="107"/>
      <c r="D118" s="33"/>
      <c r="E118" s="33"/>
      <c r="F118" s="33"/>
      <c r="G118" s="33"/>
      <c r="H118" s="33"/>
      <c r="I118" s="33"/>
      <c r="J118" s="33"/>
    </row>
    <row r="119" spans="1:10" ht="12.75">
      <c r="A119" s="33"/>
      <c r="B119" s="106"/>
      <c r="C119" s="107"/>
      <c r="D119" s="33"/>
      <c r="E119" s="33"/>
      <c r="F119" s="33"/>
      <c r="G119" s="33"/>
      <c r="H119" s="33"/>
      <c r="I119" s="33"/>
      <c r="J119" s="33"/>
    </row>
    <row r="120" spans="1:10" ht="12.75">
      <c r="A120" s="33"/>
      <c r="B120" s="106"/>
      <c r="C120" s="107"/>
      <c r="D120" s="33"/>
      <c r="E120" s="33"/>
      <c r="F120" s="33"/>
      <c r="G120" s="33"/>
      <c r="H120" s="33"/>
      <c r="I120" s="33"/>
      <c r="J120" s="33"/>
    </row>
    <row r="121" spans="1:10" ht="12.75">
      <c r="A121" s="33"/>
      <c r="B121" s="106"/>
      <c r="C121" s="107"/>
      <c r="D121" s="33"/>
      <c r="E121" s="33"/>
      <c r="F121" s="33"/>
      <c r="G121" s="33"/>
      <c r="H121" s="33"/>
      <c r="I121" s="33"/>
      <c r="J121" s="33"/>
    </row>
    <row r="122" spans="1:10" ht="12.75">
      <c r="A122" s="33"/>
      <c r="B122" s="106"/>
      <c r="C122" s="107"/>
      <c r="D122" s="33"/>
      <c r="E122" s="33"/>
      <c r="F122" s="33"/>
      <c r="G122" s="33"/>
      <c r="H122" s="33"/>
      <c r="I122" s="33"/>
      <c r="J122" s="33"/>
    </row>
    <row r="123" spans="1:10" ht="12.75">
      <c r="A123" s="33"/>
      <c r="B123" s="106"/>
      <c r="C123" s="107"/>
      <c r="D123" s="33"/>
      <c r="E123" s="33"/>
      <c r="F123" s="33"/>
      <c r="G123" s="33"/>
      <c r="H123" s="33"/>
      <c r="I123" s="33"/>
      <c r="J123" s="33"/>
    </row>
    <row r="124" spans="1:10" ht="12.75">
      <c r="A124" s="33"/>
      <c r="B124" s="106"/>
      <c r="C124" s="107"/>
      <c r="D124" s="33"/>
      <c r="E124" s="33"/>
      <c r="F124" s="33"/>
      <c r="G124" s="33"/>
      <c r="H124" s="33"/>
      <c r="I124" s="33"/>
      <c r="J124" s="33"/>
    </row>
    <row r="125" spans="1:10" ht="12.75">
      <c r="A125" s="33"/>
      <c r="B125" s="106"/>
      <c r="C125" s="107"/>
      <c r="D125" s="33"/>
      <c r="E125" s="33"/>
      <c r="F125" s="33"/>
      <c r="G125" s="33"/>
      <c r="H125" s="33"/>
      <c r="I125" s="33"/>
      <c r="J125" s="33"/>
    </row>
    <row r="126" spans="1:10" ht="12.75">
      <c r="A126" s="33"/>
      <c r="B126" s="106"/>
      <c r="C126" s="107"/>
      <c r="D126" s="33"/>
      <c r="E126" s="33"/>
      <c r="F126" s="33"/>
      <c r="G126" s="33"/>
      <c r="H126" s="33"/>
      <c r="I126" s="33"/>
      <c r="J126" s="33"/>
    </row>
    <row r="127" spans="1:10" ht="12.75">
      <c r="A127" s="33"/>
      <c r="B127" s="106"/>
      <c r="C127" s="107"/>
      <c r="D127" s="33"/>
      <c r="E127" s="33"/>
      <c r="F127" s="33"/>
      <c r="G127" s="33"/>
      <c r="H127" s="33"/>
      <c r="I127" s="33"/>
      <c r="J127" s="33"/>
    </row>
    <row r="128" spans="1:10" ht="12.75">
      <c r="A128" s="33"/>
      <c r="B128" s="106"/>
      <c r="C128" s="107"/>
      <c r="D128" s="33"/>
      <c r="E128" s="33"/>
      <c r="F128" s="33"/>
      <c r="G128" s="33"/>
      <c r="H128" s="33"/>
      <c r="I128" s="33"/>
      <c r="J128" s="33"/>
    </row>
    <row r="129" spans="1:10" ht="12.75">
      <c r="A129" s="33"/>
      <c r="B129" s="106"/>
      <c r="C129" s="107"/>
      <c r="D129" s="33"/>
      <c r="E129" s="33"/>
      <c r="F129" s="33"/>
      <c r="G129" s="33"/>
      <c r="H129" s="33"/>
      <c r="I129" s="33"/>
      <c r="J129" s="33"/>
    </row>
    <row r="130" spans="1:10" ht="12.75">
      <c r="A130" s="33"/>
      <c r="B130" s="106"/>
      <c r="C130" s="107"/>
      <c r="D130" s="33"/>
      <c r="E130" s="33"/>
      <c r="F130" s="33"/>
      <c r="G130" s="33"/>
      <c r="H130" s="33"/>
      <c r="I130" s="33"/>
      <c r="J130" s="33"/>
    </row>
    <row r="131" spans="1:10" ht="12.75">
      <c r="A131" s="33"/>
      <c r="B131" s="106"/>
      <c r="C131" s="107"/>
      <c r="D131" s="33"/>
      <c r="E131" s="33"/>
      <c r="F131" s="33"/>
      <c r="G131" s="33"/>
      <c r="H131" s="33"/>
      <c r="I131" s="33"/>
      <c r="J131" s="33"/>
    </row>
    <row r="132" spans="1:10" ht="12.75">
      <c r="A132" s="33"/>
      <c r="B132" s="106"/>
      <c r="C132" s="107"/>
      <c r="D132" s="33"/>
      <c r="E132" s="33"/>
      <c r="F132" s="33"/>
      <c r="G132" s="33"/>
      <c r="H132" s="33"/>
      <c r="I132" s="33"/>
      <c r="J132" s="33"/>
    </row>
    <row r="133" spans="1:10" ht="12.75">
      <c r="A133" s="33"/>
      <c r="B133" s="106"/>
      <c r="C133" s="107"/>
      <c r="D133" s="33"/>
      <c r="E133" s="33"/>
      <c r="F133" s="33"/>
      <c r="G133" s="33"/>
      <c r="H133" s="33"/>
      <c r="I133" s="33"/>
      <c r="J133" s="33"/>
    </row>
    <row r="134" spans="1:10" ht="12.75">
      <c r="A134" s="33"/>
      <c r="B134" s="106"/>
      <c r="C134" s="107"/>
      <c r="D134" s="33"/>
      <c r="E134" s="33"/>
      <c r="F134" s="33"/>
      <c r="G134" s="33"/>
      <c r="H134" s="33"/>
      <c r="I134" s="33"/>
      <c r="J134" s="33"/>
    </row>
    <row r="135" spans="1:10" ht="12.75">
      <c r="A135" s="33"/>
      <c r="B135" s="106"/>
      <c r="C135" s="107"/>
      <c r="D135" s="33"/>
      <c r="E135" s="33"/>
      <c r="F135" s="33"/>
      <c r="G135" s="33"/>
      <c r="H135" s="33"/>
      <c r="I135" s="33"/>
      <c r="J135" s="33"/>
    </row>
    <row r="136" spans="1:10" ht="12.75">
      <c r="A136" s="33"/>
      <c r="B136" s="106"/>
      <c r="C136" s="107"/>
      <c r="D136" s="33"/>
      <c r="E136" s="33"/>
      <c r="F136" s="33"/>
      <c r="G136" s="33"/>
      <c r="H136" s="33"/>
      <c r="I136" s="33"/>
      <c r="J136" s="33"/>
    </row>
    <row r="137" spans="1:10" ht="12.75">
      <c r="A137" s="33"/>
      <c r="B137" s="106"/>
      <c r="C137" s="107"/>
      <c r="D137" s="33"/>
      <c r="E137" s="33"/>
      <c r="F137" s="33"/>
      <c r="G137" s="33"/>
      <c r="H137" s="33"/>
      <c r="I137" s="33"/>
      <c r="J137" s="33"/>
    </row>
    <row r="138" spans="1:10" ht="12.75">
      <c r="A138" s="33"/>
      <c r="B138" s="106"/>
      <c r="C138" s="107"/>
      <c r="D138" s="33"/>
      <c r="E138" s="33"/>
      <c r="F138" s="33"/>
      <c r="G138" s="33"/>
      <c r="H138" s="33"/>
      <c r="I138" s="33"/>
      <c r="J138" s="33"/>
    </row>
    <row r="139" spans="1:10" ht="12.75">
      <c r="A139" s="33"/>
      <c r="B139" s="106"/>
      <c r="C139" s="107"/>
      <c r="D139" s="33"/>
      <c r="E139" s="33"/>
      <c r="F139" s="33"/>
      <c r="G139" s="33"/>
      <c r="H139" s="33"/>
      <c r="I139" s="33"/>
      <c r="J139" s="33"/>
    </row>
    <row r="140" spans="1:10" ht="12.75">
      <c r="A140" s="33"/>
      <c r="B140" s="106"/>
      <c r="C140" s="107"/>
      <c r="D140" s="33"/>
      <c r="E140" s="33"/>
      <c r="F140" s="33"/>
      <c r="G140" s="33"/>
      <c r="H140" s="33"/>
      <c r="I140" s="33"/>
      <c r="J140" s="33"/>
    </row>
    <row r="141" spans="1:10" ht="12.75">
      <c r="A141" s="33"/>
      <c r="B141" s="106"/>
      <c r="C141" s="107"/>
      <c r="D141" s="33"/>
      <c r="E141" s="33"/>
      <c r="F141" s="33"/>
      <c r="G141" s="33"/>
      <c r="H141" s="33"/>
      <c r="I141" s="33"/>
      <c r="J141" s="33"/>
    </row>
    <row r="142" spans="1:10" ht="12.75">
      <c r="A142" s="33"/>
      <c r="B142" s="106"/>
      <c r="C142" s="107"/>
      <c r="D142" s="33"/>
      <c r="E142" s="33"/>
      <c r="F142" s="33"/>
      <c r="G142" s="33"/>
      <c r="H142" s="33"/>
      <c r="I142" s="33"/>
      <c r="J142" s="33"/>
    </row>
    <row r="143" spans="1:29" s="116" customFormat="1" ht="12.75">
      <c r="A143" s="33"/>
      <c r="B143" s="106"/>
      <c r="C143" s="107"/>
      <c r="D143" s="33"/>
      <c r="E143" s="33"/>
      <c r="F143" s="33"/>
      <c r="G143" s="33"/>
      <c r="H143" s="33"/>
      <c r="I143" s="33"/>
      <c r="J143" s="3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</row>
    <row r="144" spans="3:29" s="116" customFormat="1" ht="12.75">
      <c r="C144" s="2"/>
      <c r="F144" s="33"/>
      <c r="G144" s="33"/>
      <c r="H144" s="33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</row>
    <row r="145" spans="1:19" ht="6" customHeight="1">
      <c r="A145" s="115"/>
      <c r="B145" s="115"/>
      <c r="C145" s="115"/>
      <c r="D145" s="115"/>
      <c r="E145" s="115"/>
      <c r="F145" s="115"/>
      <c r="G145" s="115"/>
      <c r="H145" s="115"/>
      <c r="I145" s="115"/>
      <c r="J145" s="115"/>
      <c r="S145" s="10"/>
    </row>
    <row r="146" spans="1:20" ht="12.75">
      <c r="A146" s="8"/>
      <c r="B146" s="8"/>
      <c r="C146" s="9"/>
      <c r="D146" s="8"/>
      <c r="E146" s="8"/>
      <c r="F146" s="8"/>
      <c r="G146" s="8"/>
      <c r="H146" s="8"/>
      <c r="I146" s="8"/>
      <c r="J146" s="8"/>
      <c r="S146" s="10"/>
      <c r="T146" s="10"/>
    </row>
    <row r="147" spans="1:20" ht="12.75">
      <c r="A147" s="8"/>
      <c r="B147" s="8"/>
      <c r="C147" s="9"/>
      <c r="D147" s="8"/>
      <c r="E147" s="8"/>
      <c r="F147" s="8"/>
      <c r="G147" s="8"/>
      <c r="H147" s="8"/>
      <c r="I147" s="8"/>
      <c r="J147" s="8"/>
      <c r="S147" s="10"/>
      <c r="T147" s="10"/>
    </row>
    <row r="148" spans="1:20" ht="12.75">
      <c r="A148" s="8"/>
      <c r="B148" s="8"/>
      <c r="C148" s="9"/>
      <c r="D148" s="8"/>
      <c r="E148" s="8"/>
      <c r="F148" s="8"/>
      <c r="G148" s="8"/>
      <c r="H148" s="8"/>
      <c r="I148" s="8"/>
      <c r="J148" s="8"/>
      <c r="S148" s="10"/>
      <c r="T148" s="10"/>
    </row>
    <row r="149" spans="1:20" ht="12.75">
      <c r="A149" s="8"/>
      <c r="B149" s="8"/>
      <c r="C149" s="9"/>
      <c r="D149" s="8"/>
      <c r="E149" s="8"/>
      <c r="F149" s="8"/>
      <c r="G149" s="8"/>
      <c r="H149" s="8"/>
      <c r="I149" s="8"/>
      <c r="J149" s="8"/>
      <c r="S149" s="10"/>
      <c r="T149" s="10"/>
    </row>
    <row r="150" spans="1:20" ht="12.75">
      <c r="A150" s="8"/>
      <c r="B150" s="8"/>
      <c r="C150" s="9"/>
      <c r="D150" s="8"/>
      <c r="E150" s="8"/>
      <c r="F150" s="8"/>
      <c r="G150" s="8"/>
      <c r="H150" s="8"/>
      <c r="I150" s="8"/>
      <c r="J150" s="8"/>
      <c r="S150" s="10"/>
      <c r="T150" s="10"/>
    </row>
    <row r="151" spans="1:20" ht="12.75">
      <c r="A151" s="8"/>
      <c r="B151" s="8"/>
      <c r="C151" s="9"/>
      <c r="D151" s="8"/>
      <c r="E151" s="8"/>
      <c r="F151" s="8"/>
      <c r="G151" s="8"/>
      <c r="H151" s="8"/>
      <c r="I151" s="8"/>
      <c r="J151" s="8"/>
      <c r="S151" s="10"/>
      <c r="T151" s="10"/>
    </row>
    <row r="152" spans="1:20" ht="12" customHeight="1">
      <c r="A152" s="8"/>
      <c r="B152" s="8"/>
      <c r="C152" s="9"/>
      <c r="D152" s="8"/>
      <c r="E152" s="8"/>
      <c r="F152" s="8"/>
      <c r="G152" s="8"/>
      <c r="H152" s="8"/>
      <c r="I152" s="8"/>
      <c r="J152" s="8"/>
      <c r="S152" s="10"/>
      <c r="T152" s="10"/>
    </row>
    <row r="153" spans="1:20" ht="12.75">
      <c r="A153" s="8"/>
      <c r="B153" s="8"/>
      <c r="C153" s="9"/>
      <c r="D153" s="8"/>
      <c r="E153" s="8"/>
      <c r="F153" s="8"/>
      <c r="G153" s="8"/>
      <c r="H153" s="8"/>
      <c r="I153" s="8"/>
      <c r="J153" s="8"/>
      <c r="S153" s="10"/>
      <c r="T153" s="10"/>
    </row>
    <row r="154" spans="1:20" ht="12.75">
      <c r="A154" s="8"/>
      <c r="B154" s="8"/>
      <c r="C154" s="9"/>
      <c r="D154" s="8"/>
      <c r="E154" s="8"/>
      <c r="F154" s="8"/>
      <c r="G154" s="8"/>
      <c r="H154" s="8"/>
      <c r="I154" s="8"/>
      <c r="J154" s="8"/>
      <c r="S154" s="10"/>
      <c r="T154" s="10"/>
    </row>
    <row r="155" spans="1:20" ht="12.75">
      <c r="A155" s="8"/>
      <c r="B155" s="8"/>
      <c r="C155" s="9"/>
      <c r="D155" s="8"/>
      <c r="E155" s="8"/>
      <c r="F155" s="8"/>
      <c r="G155" s="8"/>
      <c r="H155" s="8"/>
      <c r="I155" s="8"/>
      <c r="J155" s="8"/>
      <c r="S155" s="10"/>
      <c r="T155" s="10"/>
    </row>
    <row r="156" spans="1:20" ht="12.75">
      <c r="A156" s="8"/>
      <c r="B156" s="8"/>
      <c r="C156" s="9"/>
      <c r="D156" s="8"/>
      <c r="E156" s="8"/>
      <c r="F156" s="8"/>
      <c r="G156" s="8"/>
      <c r="H156" s="8"/>
      <c r="I156" s="8"/>
      <c r="J156" s="8"/>
      <c r="S156" s="10"/>
      <c r="T156" s="10"/>
    </row>
    <row r="157" spans="1:20" ht="12.75">
      <c r="A157" s="8"/>
      <c r="B157" s="8"/>
      <c r="C157" s="9"/>
      <c r="D157" s="8"/>
      <c r="E157" s="8"/>
      <c r="F157" s="8"/>
      <c r="G157" s="8"/>
      <c r="H157" s="8"/>
      <c r="I157" s="8"/>
      <c r="J157" s="8"/>
      <c r="S157" s="10"/>
      <c r="T157" s="10"/>
    </row>
    <row r="158" spans="1:20" ht="12.75">
      <c r="A158" s="8"/>
      <c r="B158" s="8"/>
      <c r="C158" s="9"/>
      <c r="D158" s="8"/>
      <c r="E158" s="8"/>
      <c r="F158" s="8"/>
      <c r="G158" s="8"/>
      <c r="H158" s="8"/>
      <c r="I158" s="8"/>
      <c r="J158" s="8"/>
      <c r="S158" s="10"/>
      <c r="T158" s="10"/>
    </row>
    <row r="159" spans="1:20" ht="12.75">
      <c r="A159" s="8"/>
      <c r="B159" s="8"/>
      <c r="C159" s="9"/>
      <c r="D159" s="8"/>
      <c r="E159" s="8"/>
      <c r="F159" s="8"/>
      <c r="G159" s="8"/>
      <c r="H159" s="8"/>
      <c r="I159" s="8"/>
      <c r="J159" s="8"/>
      <c r="S159" s="10"/>
      <c r="T159" s="10"/>
    </row>
    <row r="160" spans="1:20" ht="12.75">
      <c r="A160" s="8"/>
      <c r="B160" s="8"/>
      <c r="C160" s="9"/>
      <c r="D160" s="8"/>
      <c r="E160" s="8"/>
      <c r="F160" s="8"/>
      <c r="G160" s="8"/>
      <c r="H160" s="8"/>
      <c r="I160" s="8"/>
      <c r="J160" s="8"/>
      <c r="S160" s="10"/>
      <c r="T160" s="10"/>
    </row>
    <row r="161" spans="1:20" ht="12.75">
      <c r="A161" s="8"/>
      <c r="B161" s="8"/>
      <c r="C161" s="9"/>
      <c r="D161" s="8"/>
      <c r="E161" s="8"/>
      <c r="F161" s="8"/>
      <c r="G161" s="8"/>
      <c r="H161" s="8"/>
      <c r="I161" s="8"/>
      <c r="J161" s="8"/>
      <c r="S161" s="10"/>
      <c r="T161" s="10"/>
    </row>
    <row r="162" spans="1:20" ht="12.75">
      <c r="A162" s="8"/>
      <c r="B162" s="8"/>
      <c r="C162" s="9"/>
      <c r="D162" s="8"/>
      <c r="E162" s="8"/>
      <c r="F162" s="8"/>
      <c r="G162" s="8"/>
      <c r="H162" s="8"/>
      <c r="I162" s="8"/>
      <c r="J162" s="8"/>
      <c r="S162" s="10"/>
      <c r="T162" s="10"/>
    </row>
    <row r="163" spans="1:20" ht="12.75">
      <c r="A163" s="8"/>
      <c r="B163" s="8"/>
      <c r="C163" s="9"/>
      <c r="D163" s="8"/>
      <c r="E163" s="8"/>
      <c r="F163" s="8"/>
      <c r="G163" s="8"/>
      <c r="H163" s="8"/>
      <c r="I163" s="8"/>
      <c r="J163" s="8"/>
      <c r="S163" s="10"/>
      <c r="T163" s="10"/>
    </row>
    <row r="164" spans="1:20" ht="12.75">
      <c r="A164" s="8"/>
      <c r="B164" s="8"/>
      <c r="C164" s="9"/>
      <c r="D164" s="8"/>
      <c r="E164" s="8"/>
      <c r="F164" s="8"/>
      <c r="G164" s="8"/>
      <c r="H164" s="8"/>
      <c r="I164" s="8"/>
      <c r="J164" s="8"/>
      <c r="S164" s="10"/>
      <c r="T164" s="10"/>
    </row>
    <row r="165" spans="1:20" ht="12.75">
      <c r="A165" s="8"/>
      <c r="B165" s="8"/>
      <c r="C165" s="9"/>
      <c r="D165" s="8"/>
      <c r="E165" s="8"/>
      <c r="F165" s="8"/>
      <c r="G165" s="8"/>
      <c r="H165" s="8"/>
      <c r="I165" s="8"/>
      <c r="J165" s="8"/>
      <c r="S165" s="10"/>
      <c r="T165" s="10"/>
    </row>
    <row r="166" spans="1:19" ht="12.75">
      <c r="A166" s="8"/>
      <c r="B166" s="8"/>
      <c r="C166" s="9"/>
      <c r="D166" s="8"/>
      <c r="E166" s="8"/>
      <c r="F166" s="8"/>
      <c r="G166" s="8"/>
      <c r="H166" s="8"/>
      <c r="I166" s="8"/>
      <c r="J166" s="8"/>
      <c r="S166" s="10"/>
    </row>
    <row r="167" spans="1:20" ht="12.75">
      <c r="A167" s="8"/>
      <c r="B167" s="8"/>
      <c r="C167" s="9"/>
      <c r="D167" s="8"/>
      <c r="E167" s="8"/>
      <c r="F167" s="8"/>
      <c r="G167" s="8"/>
      <c r="H167" s="8"/>
      <c r="I167" s="8"/>
      <c r="J167" s="8"/>
      <c r="S167" s="10"/>
      <c r="T167" s="10"/>
    </row>
    <row r="168" spans="1:19" ht="12.75">
      <c r="A168" s="8"/>
      <c r="B168" s="8"/>
      <c r="C168" s="9"/>
      <c r="D168" s="8"/>
      <c r="E168" s="8"/>
      <c r="F168" s="8"/>
      <c r="G168" s="8"/>
      <c r="H168" s="8"/>
      <c r="I168" s="8"/>
      <c r="J168" s="8"/>
      <c r="S168" s="10"/>
    </row>
    <row r="169" spans="1:10" ht="6" customHeight="1">
      <c r="A169" s="115"/>
      <c r="B169" s="115"/>
      <c r="C169" s="115"/>
      <c r="D169" s="115"/>
      <c r="E169" s="115"/>
      <c r="F169" s="115"/>
      <c r="G169" s="115"/>
      <c r="H169" s="115"/>
      <c r="I169" s="115"/>
      <c r="J169" s="115"/>
    </row>
    <row r="170" spans="1:10" ht="11.25" customHeight="1">
      <c r="A170" s="159" t="s">
        <v>19</v>
      </c>
      <c r="B170" s="159"/>
      <c r="C170" s="159"/>
      <c r="D170" s="159"/>
      <c r="E170" s="159"/>
      <c r="F170" s="159"/>
      <c r="G170" s="159"/>
      <c r="H170" s="159"/>
      <c r="I170" s="159"/>
      <c r="J170" s="159"/>
    </row>
  </sheetData>
  <sheetProtection/>
  <mergeCells count="11">
    <mergeCell ref="A1:J1"/>
    <mergeCell ref="A2:K2"/>
    <mergeCell ref="D3:H3"/>
    <mergeCell ref="A5:J5"/>
    <mergeCell ref="A10:J10"/>
    <mergeCell ref="Q10:T10"/>
    <mergeCell ref="U10:X10"/>
    <mergeCell ref="Y10:AB10"/>
    <mergeCell ref="E11:J11"/>
    <mergeCell ref="A170:J170"/>
    <mergeCell ref="M10:P10"/>
  </mergeCells>
  <printOptions/>
  <pageMargins left="0.41" right="0.46" top="0.31496062992125984" bottom="0.31496062992125984" header="0.2362204724409449" footer="0.1968503937007874"/>
  <pageSetup horizontalDpi="300" verticalDpi="300" orientation="portrait" scale="6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C170"/>
  <sheetViews>
    <sheetView zoomScale="70" zoomScaleNormal="70" zoomScalePageLayoutView="0" workbookViewId="0" topLeftCell="A1">
      <selection activeCell="A1" sqref="A1:J1"/>
    </sheetView>
  </sheetViews>
  <sheetFormatPr defaultColWidth="9.140625" defaultRowHeight="12.75"/>
  <cols>
    <col min="1" max="1" width="4.8515625" style="139" customWidth="1"/>
    <col min="2" max="2" width="5.7109375" style="139" customWidth="1"/>
    <col min="3" max="3" width="15.57421875" style="2" customWidth="1"/>
    <col min="4" max="4" width="24.421875" style="139" bestFit="1" customWidth="1"/>
    <col min="5" max="5" width="37.421875" style="139" customWidth="1"/>
    <col min="6" max="6" width="15.140625" style="139" customWidth="1"/>
    <col min="7" max="7" width="3.421875" style="139" customWidth="1"/>
    <col min="8" max="8" width="18.28125" style="139" customWidth="1"/>
    <col min="9" max="9" width="13.8515625" style="139" customWidth="1"/>
    <col min="10" max="10" width="13.421875" style="139" customWidth="1"/>
    <col min="11" max="12" width="1.8515625" style="0" customWidth="1"/>
    <col min="13" max="13" width="4.7109375" style="0" hidden="1" customWidth="1"/>
    <col min="14" max="14" width="4.140625" style="0" hidden="1" customWidth="1"/>
    <col min="15" max="15" width="9.8515625" style="0" hidden="1" customWidth="1"/>
    <col min="16" max="16" width="7.140625" style="0" hidden="1" customWidth="1"/>
    <col min="17" max="17" width="4.7109375" style="0" hidden="1" customWidth="1"/>
    <col min="18" max="18" width="4.140625" style="0" hidden="1" customWidth="1"/>
    <col min="19" max="19" width="10.7109375" style="0" hidden="1" customWidth="1"/>
    <col min="20" max="20" width="7.140625" style="0" hidden="1" customWidth="1"/>
    <col min="21" max="21" width="4.7109375" style="0" hidden="1" customWidth="1"/>
    <col min="22" max="22" width="4.140625" style="0" hidden="1" customWidth="1"/>
    <col min="23" max="23" width="9.8515625" style="0" hidden="1" customWidth="1"/>
    <col min="24" max="24" width="7.140625" style="0" hidden="1" customWidth="1"/>
    <col min="25" max="25" width="4.7109375" style="0" hidden="1" customWidth="1"/>
    <col min="26" max="26" width="4.421875" style="0" hidden="1" customWidth="1"/>
    <col min="27" max="27" width="9.7109375" style="0" hidden="1" customWidth="1"/>
    <col min="28" max="28" width="7.140625" style="0" hidden="1" customWidth="1"/>
    <col min="29" max="29" width="11.140625" style="0" hidden="1" customWidth="1"/>
    <col min="30" max="32" width="9.140625" style="0" customWidth="1"/>
  </cols>
  <sheetData>
    <row r="1" spans="1:12" ht="26.25">
      <c r="A1" s="160" t="s">
        <v>53</v>
      </c>
      <c r="B1" s="160"/>
      <c r="C1" s="160"/>
      <c r="D1" s="160"/>
      <c r="E1" s="160"/>
      <c r="F1" s="160"/>
      <c r="G1" s="160"/>
      <c r="H1" s="160"/>
      <c r="I1" s="160"/>
      <c r="J1" s="160"/>
      <c r="K1" s="55"/>
      <c r="L1" s="54"/>
    </row>
    <row r="2" spans="1:12" ht="21">
      <c r="A2" s="162" t="s">
        <v>51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39"/>
    </row>
    <row r="3" spans="4:12" ht="15.75" customHeight="1">
      <c r="D3" s="179" t="s">
        <v>408</v>
      </c>
      <c r="E3" s="179"/>
      <c r="F3" s="179"/>
      <c r="G3" s="179"/>
      <c r="H3" s="179"/>
      <c r="J3" s="3" t="s">
        <v>409</v>
      </c>
      <c r="L3" s="139"/>
    </row>
    <row r="4" spans="1:12" ht="12.75">
      <c r="A4" s="77" t="s">
        <v>352</v>
      </c>
      <c r="J4" s="3" t="s">
        <v>24</v>
      </c>
      <c r="L4" s="139"/>
    </row>
    <row r="5" spans="1:10" ht="21">
      <c r="A5" s="164" t="s">
        <v>306</v>
      </c>
      <c r="B5" s="161"/>
      <c r="C5" s="161"/>
      <c r="D5" s="161"/>
      <c r="E5" s="161"/>
      <c r="F5" s="161"/>
      <c r="G5" s="161"/>
      <c r="H5" s="161"/>
      <c r="I5" s="161"/>
      <c r="J5" s="161"/>
    </row>
    <row r="6" ht="9" customHeight="1"/>
    <row r="7" spans="1:10" ht="12.75">
      <c r="A7" s="5" t="s">
        <v>0</v>
      </c>
      <c r="B7" s="5" t="s">
        <v>1</v>
      </c>
      <c r="C7" s="5" t="s">
        <v>2</v>
      </c>
      <c r="D7" s="5" t="s">
        <v>3</v>
      </c>
      <c r="E7" s="5" t="s">
        <v>4</v>
      </c>
      <c r="F7" s="5" t="s">
        <v>5</v>
      </c>
      <c r="G7" s="5" t="s">
        <v>29</v>
      </c>
      <c r="H7" s="5" t="s">
        <v>16</v>
      </c>
      <c r="I7" s="5" t="s">
        <v>6</v>
      </c>
      <c r="J7" s="5" t="s">
        <v>7</v>
      </c>
    </row>
    <row r="8" spans="1:10" ht="12.75">
      <c r="A8" s="6" t="s">
        <v>8</v>
      </c>
      <c r="B8" s="6" t="s">
        <v>9</v>
      </c>
      <c r="C8" s="6" t="s">
        <v>10</v>
      </c>
      <c r="D8" s="6" t="s">
        <v>11</v>
      </c>
      <c r="E8" s="6" t="s">
        <v>23</v>
      </c>
      <c r="F8" s="6" t="s">
        <v>12</v>
      </c>
      <c r="G8" s="6" t="s">
        <v>30</v>
      </c>
      <c r="H8" s="6" t="s">
        <v>15</v>
      </c>
      <c r="I8" s="6" t="s">
        <v>13</v>
      </c>
      <c r="J8" s="6" t="s">
        <v>14</v>
      </c>
    </row>
    <row r="9" ht="13.5" thickBot="1"/>
    <row r="10" spans="1:29" ht="15">
      <c r="A10" s="166" t="s">
        <v>304</v>
      </c>
      <c r="B10" s="166"/>
      <c r="C10" s="166"/>
      <c r="D10" s="166"/>
      <c r="E10" s="166"/>
      <c r="F10" s="166"/>
      <c r="G10" s="166"/>
      <c r="H10" s="166"/>
      <c r="I10" s="166"/>
      <c r="J10" s="166"/>
      <c r="M10" s="180" t="s">
        <v>303</v>
      </c>
      <c r="N10" s="180"/>
      <c r="O10" s="180"/>
      <c r="P10" s="180"/>
      <c r="Q10" s="181" t="s">
        <v>302</v>
      </c>
      <c r="R10" s="181"/>
      <c r="S10" s="181"/>
      <c r="T10" s="181"/>
      <c r="U10" s="180" t="s">
        <v>301</v>
      </c>
      <c r="V10" s="180"/>
      <c r="W10" s="180"/>
      <c r="X10" s="180"/>
      <c r="Y10" s="181" t="s">
        <v>300</v>
      </c>
      <c r="Z10" s="181"/>
      <c r="AA10" s="181"/>
      <c r="AB10" s="181"/>
      <c r="AC10" s="53" t="s">
        <v>299</v>
      </c>
    </row>
    <row r="11" spans="1:10" ht="15">
      <c r="A11" s="140" t="s">
        <v>32</v>
      </c>
      <c r="B11" s="52"/>
      <c r="C11" s="51"/>
      <c r="D11" s="51"/>
      <c r="E11" s="165" t="s">
        <v>419</v>
      </c>
      <c r="F11" s="161"/>
      <c r="G11" s="161"/>
      <c r="H11" s="161"/>
      <c r="I11" s="161"/>
      <c r="J11" s="161"/>
    </row>
    <row r="12" spans="1:28" ht="15">
      <c r="A12" s="43" t="s">
        <v>297</v>
      </c>
      <c r="B12" s="14">
        <v>52</v>
      </c>
      <c r="C12" s="15" t="s">
        <v>169</v>
      </c>
      <c r="D12" s="16" t="s">
        <v>170</v>
      </c>
      <c r="E12" s="17" t="s">
        <v>22</v>
      </c>
      <c r="F12" s="17">
        <v>6111</v>
      </c>
      <c r="G12" s="15" t="s">
        <v>46</v>
      </c>
      <c r="H12" s="15" t="s">
        <v>225</v>
      </c>
      <c r="I12" s="41">
        <f aca="true" t="shared" si="0" ref="I12:I43">SUM(O12,S12,W12,AA12,AC12)-SUM(P12,T12,X12,AB12)</f>
        <v>0.18657469907407254</v>
      </c>
      <c r="J12" s="45">
        <f aca="true" t="shared" si="1" ref="J12:J43">I12-$I$12</f>
        <v>0</v>
      </c>
      <c r="M12" s="13">
        <v>44</v>
      </c>
      <c r="N12" s="14">
        <v>52</v>
      </c>
      <c r="O12" s="18">
        <v>0.07844907407407407</v>
      </c>
      <c r="P12" s="26"/>
      <c r="Q12" s="83" t="s">
        <v>296</v>
      </c>
      <c r="R12" s="14">
        <v>52</v>
      </c>
      <c r="S12" s="141">
        <v>0.008773773148146608</v>
      </c>
      <c r="T12" s="26"/>
      <c r="U12" s="13" t="s">
        <v>272</v>
      </c>
      <c r="V12" s="14">
        <v>52</v>
      </c>
      <c r="W12" s="18">
        <v>0.09935185185185186</v>
      </c>
      <c r="X12" s="26"/>
      <c r="Y12" s="13"/>
      <c r="Z12" s="14"/>
      <c r="AA12" s="18"/>
      <c r="AB12" s="19"/>
    </row>
    <row r="13" spans="1:28" ht="15">
      <c r="A13" s="43" t="s">
        <v>274</v>
      </c>
      <c r="B13" s="14">
        <v>60</v>
      </c>
      <c r="C13" s="15" t="s">
        <v>112</v>
      </c>
      <c r="D13" s="16" t="s">
        <v>113</v>
      </c>
      <c r="E13" s="17" t="s">
        <v>109</v>
      </c>
      <c r="F13" s="17">
        <v>14287</v>
      </c>
      <c r="G13" s="15" t="s">
        <v>28</v>
      </c>
      <c r="H13" s="15" t="s">
        <v>225</v>
      </c>
      <c r="I13" s="41">
        <f t="shared" si="0"/>
        <v>0.18665002314814602</v>
      </c>
      <c r="J13" s="45">
        <f t="shared" si="1"/>
        <v>7.532407407348507E-05</v>
      </c>
      <c r="M13" s="13">
        <v>34</v>
      </c>
      <c r="N13" s="14">
        <v>60</v>
      </c>
      <c r="O13" s="18">
        <v>0.07844907407407407</v>
      </c>
      <c r="P13" s="26"/>
      <c r="Q13" s="83" t="s">
        <v>289</v>
      </c>
      <c r="R13" s="14">
        <v>60</v>
      </c>
      <c r="S13" s="141">
        <v>0.008849097222220097</v>
      </c>
      <c r="T13" s="26"/>
      <c r="U13" s="13" t="s">
        <v>296</v>
      </c>
      <c r="V13" s="14">
        <v>60</v>
      </c>
      <c r="W13" s="18">
        <v>0.09935185185185186</v>
      </c>
      <c r="X13" s="26"/>
      <c r="Y13" s="13"/>
      <c r="Z13" s="14"/>
      <c r="AA13" s="18"/>
      <c r="AB13" s="19"/>
    </row>
    <row r="14" spans="1:28" ht="15">
      <c r="A14" s="43" t="s">
        <v>292</v>
      </c>
      <c r="B14" s="14">
        <v>23</v>
      </c>
      <c r="C14" s="15" t="s">
        <v>71</v>
      </c>
      <c r="D14" s="16" t="s">
        <v>64</v>
      </c>
      <c r="E14" s="17" t="s">
        <v>54</v>
      </c>
      <c r="F14" s="17" t="s">
        <v>57</v>
      </c>
      <c r="G14" s="15" t="s">
        <v>28</v>
      </c>
      <c r="H14" s="15" t="s">
        <v>226</v>
      </c>
      <c r="I14" s="41">
        <f t="shared" si="0"/>
        <v>0.186728773148145</v>
      </c>
      <c r="J14" s="45">
        <f t="shared" si="1"/>
        <v>0.00015407407407247442</v>
      </c>
      <c r="M14" s="13">
        <v>4</v>
      </c>
      <c r="N14" s="14">
        <v>23</v>
      </c>
      <c r="O14" s="18">
        <v>0.07844907407407407</v>
      </c>
      <c r="P14" s="26"/>
      <c r="Q14" s="83" t="s">
        <v>264</v>
      </c>
      <c r="R14" s="14">
        <v>23</v>
      </c>
      <c r="S14" s="141">
        <v>0.008997291666663548</v>
      </c>
      <c r="T14" s="26"/>
      <c r="U14" s="13" t="s">
        <v>297</v>
      </c>
      <c r="V14" s="14">
        <v>23</v>
      </c>
      <c r="W14" s="18">
        <v>0.09935185185185186</v>
      </c>
      <c r="X14" s="26">
        <v>6.944444444444444E-05</v>
      </c>
      <c r="Y14" s="13"/>
      <c r="Z14" s="14"/>
      <c r="AA14" s="18"/>
      <c r="AB14" s="19"/>
    </row>
    <row r="15" spans="1:29" ht="15">
      <c r="A15" s="43" t="s">
        <v>296</v>
      </c>
      <c r="B15" s="14">
        <v>123</v>
      </c>
      <c r="C15" s="15" t="s">
        <v>127</v>
      </c>
      <c r="D15" s="16" t="s">
        <v>128</v>
      </c>
      <c r="E15" s="17" t="s">
        <v>118</v>
      </c>
      <c r="F15" s="17">
        <v>16978</v>
      </c>
      <c r="G15" s="15" t="s">
        <v>28</v>
      </c>
      <c r="H15" s="15" t="s">
        <v>221</v>
      </c>
      <c r="I15" s="41">
        <f t="shared" si="0"/>
        <v>0.18677844907407085</v>
      </c>
      <c r="J15" s="45">
        <f t="shared" si="1"/>
        <v>0.00020374999999830945</v>
      </c>
      <c r="M15" s="13">
        <v>7</v>
      </c>
      <c r="N15" s="14">
        <v>123</v>
      </c>
      <c r="O15" s="18">
        <v>0.07844907407407407</v>
      </c>
      <c r="P15" s="19">
        <v>2.3148148148148147E-05</v>
      </c>
      <c r="Q15" s="83" t="s">
        <v>257</v>
      </c>
      <c r="R15" s="14">
        <v>123</v>
      </c>
      <c r="S15" s="141">
        <v>0.009046967592589376</v>
      </c>
      <c r="T15" s="26"/>
      <c r="U15" s="13" t="s">
        <v>274</v>
      </c>
      <c r="V15" s="14">
        <v>123</v>
      </c>
      <c r="W15" s="18">
        <v>0.09935185185185186</v>
      </c>
      <c r="X15" s="19">
        <v>4.6296296296296294E-05</v>
      </c>
      <c r="Y15" s="13"/>
      <c r="Z15" s="14"/>
      <c r="AA15" s="18"/>
      <c r="AB15" s="19"/>
      <c r="AC15" s="50"/>
    </row>
    <row r="16" spans="1:28" ht="15">
      <c r="A16" s="43" t="s">
        <v>272</v>
      </c>
      <c r="B16" s="14">
        <v>51</v>
      </c>
      <c r="C16" s="15" t="s">
        <v>133</v>
      </c>
      <c r="D16" s="16" t="s">
        <v>134</v>
      </c>
      <c r="E16" s="17" t="s">
        <v>22</v>
      </c>
      <c r="F16" s="17">
        <v>17556</v>
      </c>
      <c r="G16" s="15" t="s">
        <v>28</v>
      </c>
      <c r="H16" s="15" t="s">
        <v>225</v>
      </c>
      <c r="I16" s="41">
        <f t="shared" si="0"/>
        <v>0.18680965277777578</v>
      </c>
      <c r="J16" s="45">
        <f t="shared" si="1"/>
        <v>0.00023495370370324453</v>
      </c>
      <c r="M16" s="13">
        <v>36</v>
      </c>
      <c r="N16" s="14">
        <v>51</v>
      </c>
      <c r="O16" s="18">
        <v>0.07844907407407407</v>
      </c>
      <c r="P16" s="19"/>
      <c r="Q16" s="83" t="s">
        <v>294</v>
      </c>
      <c r="R16" s="14">
        <v>51</v>
      </c>
      <c r="S16" s="141">
        <v>0.008939282407405387</v>
      </c>
      <c r="T16" s="26"/>
      <c r="U16" s="13" t="s">
        <v>295</v>
      </c>
      <c r="V16" s="14">
        <v>51</v>
      </c>
      <c r="W16" s="18">
        <v>0.0994212962962963</v>
      </c>
      <c r="X16" s="19"/>
      <c r="Y16" s="13"/>
      <c r="Z16" s="14"/>
      <c r="AA16" s="18"/>
      <c r="AB16" s="19"/>
    </row>
    <row r="17" spans="1:28" ht="15">
      <c r="A17" s="43" t="s">
        <v>295</v>
      </c>
      <c r="B17" s="14">
        <v>101</v>
      </c>
      <c r="C17" s="15" t="s">
        <v>124</v>
      </c>
      <c r="D17" s="16" t="s">
        <v>125</v>
      </c>
      <c r="E17" s="17" t="s">
        <v>126</v>
      </c>
      <c r="F17" s="17">
        <v>16849</v>
      </c>
      <c r="G17" s="15" t="s">
        <v>46</v>
      </c>
      <c r="H17" s="15" t="s">
        <v>230</v>
      </c>
      <c r="I17" s="41">
        <f t="shared" si="0"/>
        <v>0.18703317129629332</v>
      </c>
      <c r="J17" s="45">
        <f t="shared" si="1"/>
        <v>0.0004584722222207849</v>
      </c>
      <c r="M17" s="13">
        <v>17</v>
      </c>
      <c r="N17" s="14">
        <v>101</v>
      </c>
      <c r="O17" s="18">
        <v>0.07844907407407407</v>
      </c>
      <c r="P17" s="19"/>
      <c r="Q17" s="83" t="s">
        <v>285</v>
      </c>
      <c r="R17" s="14">
        <v>101</v>
      </c>
      <c r="S17" s="141">
        <v>0.009255393518515544</v>
      </c>
      <c r="T17" s="26"/>
      <c r="U17" s="13" t="s">
        <v>292</v>
      </c>
      <c r="V17" s="14">
        <v>101</v>
      </c>
      <c r="W17" s="18">
        <v>0.09935185185185186</v>
      </c>
      <c r="X17" s="19">
        <v>2.3148148148148147E-05</v>
      </c>
      <c r="Y17" s="13"/>
      <c r="Z17" s="14"/>
      <c r="AA17" s="18"/>
      <c r="AB17" s="19"/>
    </row>
    <row r="18" spans="1:28" ht="15">
      <c r="A18" s="43" t="s">
        <v>289</v>
      </c>
      <c r="B18" s="14">
        <v>1</v>
      </c>
      <c r="C18" s="15" t="s">
        <v>94</v>
      </c>
      <c r="D18" s="16" t="s">
        <v>155</v>
      </c>
      <c r="E18" s="17" t="s">
        <v>91</v>
      </c>
      <c r="F18" s="17">
        <v>18615</v>
      </c>
      <c r="G18" s="15" t="s">
        <v>46</v>
      </c>
      <c r="H18" s="15" t="s">
        <v>228</v>
      </c>
      <c r="I18" s="41">
        <f t="shared" si="0"/>
        <v>0.18717850694444188</v>
      </c>
      <c r="J18" s="45">
        <f t="shared" si="1"/>
        <v>0.0006038078703693439</v>
      </c>
      <c r="M18" s="13">
        <v>9</v>
      </c>
      <c r="N18" s="14">
        <v>1</v>
      </c>
      <c r="O18" s="18">
        <v>0.07844907407407407</v>
      </c>
      <c r="P18" s="19"/>
      <c r="Q18" s="83" t="s">
        <v>297</v>
      </c>
      <c r="R18" s="14">
        <v>1</v>
      </c>
      <c r="S18" s="141">
        <v>0.008625266203700799</v>
      </c>
      <c r="T18" s="26"/>
      <c r="U18" s="13" t="s">
        <v>270</v>
      </c>
      <c r="V18" s="14">
        <v>1</v>
      </c>
      <c r="W18" s="18">
        <v>0.100104166666667</v>
      </c>
      <c r="X18" s="19"/>
      <c r="Y18" s="13"/>
      <c r="Z18" s="14"/>
      <c r="AA18" s="18"/>
      <c r="AB18" s="19"/>
    </row>
    <row r="19" spans="1:28" ht="15">
      <c r="A19" s="43" t="s">
        <v>294</v>
      </c>
      <c r="B19" s="14">
        <v>55</v>
      </c>
      <c r="C19" s="15" t="s">
        <v>131</v>
      </c>
      <c r="D19" s="16" t="s">
        <v>132</v>
      </c>
      <c r="E19" s="17" t="s">
        <v>22</v>
      </c>
      <c r="F19" s="17">
        <v>17469</v>
      </c>
      <c r="G19" s="15" t="s">
        <v>28</v>
      </c>
      <c r="H19" s="15" t="s">
        <v>225</v>
      </c>
      <c r="I19" s="41">
        <f t="shared" si="0"/>
        <v>0.18726675925925657</v>
      </c>
      <c r="J19" s="45">
        <f t="shared" si="1"/>
        <v>0.0006920601851840291</v>
      </c>
      <c r="M19" s="13">
        <v>6</v>
      </c>
      <c r="N19" s="14">
        <v>55</v>
      </c>
      <c r="O19" s="18">
        <v>0.07844907407407407</v>
      </c>
      <c r="P19" s="19"/>
      <c r="Q19" s="83" t="s">
        <v>274</v>
      </c>
      <c r="R19" s="14">
        <v>55</v>
      </c>
      <c r="S19" s="141">
        <v>0.008748240740737732</v>
      </c>
      <c r="T19" s="26"/>
      <c r="U19" s="13" t="s">
        <v>264</v>
      </c>
      <c r="V19" s="14">
        <v>55</v>
      </c>
      <c r="W19" s="18">
        <v>0.100104166666667</v>
      </c>
      <c r="X19" s="19">
        <v>3.472222222222222E-05</v>
      </c>
      <c r="Y19" s="13"/>
      <c r="Z19" s="14"/>
      <c r="AA19" s="18"/>
      <c r="AB19" s="19"/>
    </row>
    <row r="20" spans="1:28" ht="15">
      <c r="A20" s="43" t="s">
        <v>264</v>
      </c>
      <c r="B20" s="14">
        <v>61</v>
      </c>
      <c r="C20" s="15" t="s">
        <v>207</v>
      </c>
      <c r="D20" s="16" t="s">
        <v>208</v>
      </c>
      <c r="E20" s="17" t="s">
        <v>209</v>
      </c>
      <c r="F20" s="99">
        <v>17476</v>
      </c>
      <c r="G20" s="15" t="s">
        <v>28</v>
      </c>
      <c r="H20" s="15" t="s">
        <v>230</v>
      </c>
      <c r="I20" s="41">
        <f t="shared" si="0"/>
        <v>0.1872911805555537</v>
      </c>
      <c r="J20" s="45">
        <f t="shared" si="1"/>
        <v>0.0007164814814811515</v>
      </c>
      <c r="M20" s="13">
        <v>22</v>
      </c>
      <c r="N20" s="14">
        <v>61</v>
      </c>
      <c r="O20" s="18">
        <v>0.07844907407407407</v>
      </c>
      <c r="P20" s="19"/>
      <c r="Q20" s="83" t="s">
        <v>292</v>
      </c>
      <c r="R20" s="14">
        <v>61</v>
      </c>
      <c r="S20" s="141">
        <v>0.00874951388888668</v>
      </c>
      <c r="T20" s="26"/>
      <c r="U20" s="13" t="s">
        <v>247</v>
      </c>
      <c r="V20" s="14">
        <v>61</v>
      </c>
      <c r="W20" s="18">
        <v>0.100104166666667</v>
      </c>
      <c r="X20" s="19">
        <v>1.1574074074074073E-05</v>
      </c>
      <c r="Y20" s="13"/>
      <c r="Z20" s="14"/>
      <c r="AA20" s="18"/>
      <c r="AB20" s="19"/>
    </row>
    <row r="21" spans="1:28" ht="15">
      <c r="A21" s="43" t="s">
        <v>293</v>
      </c>
      <c r="B21" s="14">
        <v>22</v>
      </c>
      <c r="C21" s="15" t="s">
        <v>55</v>
      </c>
      <c r="D21" s="16" t="s">
        <v>63</v>
      </c>
      <c r="E21" s="17" t="s">
        <v>54</v>
      </c>
      <c r="F21" s="17" t="s">
        <v>56</v>
      </c>
      <c r="G21" s="15" t="s">
        <v>46</v>
      </c>
      <c r="H21" s="15" t="s">
        <v>226</v>
      </c>
      <c r="I21" s="41">
        <f t="shared" si="0"/>
        <v>0.18732577546295953</v>
      </c>
      <c r="J21" s="45">
        <f t="shared" si="1"/>
        <v>0.0007510763888869953</v>
      </c>
      <c r="M21" s="13">
        <v>16</v>
      </c>
      <c r="N21" s="14">
        <v>22</v>
      </c>
      <c r="O21" s="18">
        <v>0.07844907407407407</v>
      </c>
      <c r="P21" s="19">
        <v>5.7870370370370366E-05</v>
      </c>
      <c r="Q21" s="83" t="s">
        <v>295</v>
      </c>
      <c r="R21" s="14">
        <v>22</v>
      </c>
      <c r="S21" s="141">
        <v>0.008830405092588818</v>
      </c>
      <c r="T21" s="26"/>
      <c r="U21" s="13" t="s">
        <v>287</v>
      </c>
      <c r="V21" s="14">
        <v>22</v>
      </c>
      <c r="W21" s="18">
        <v>0.100104166666667</v>
      </c>
      <c r="X21" s="19"/>
      <c r="Y21" s="13"/>
      <c r="Z21" s="14"/>
      <c r="AA21" s="18"/>
      <c r="AB21" s="19"/>
    </row>
    <row r="22" spans="1:28" ht="15">
      <c r="A22" s="43" t="s">
        <v>291</v>
      </c>
      <c r="B22" s="14">
        <v>73</v>
      </c>
      <c r="C22" s="15" t="s">
        <v>151</v>
      </c>
      <c r="D22" s="16" t="s">
        <v>152</v>
      </c>
      <c r="E22" s="17" t="s">
        <v>146</v>
      </c>
      <c r="F22" s="17">
        <v>18379</v>
      </c>
      <c r="G22" s="15" t="s">
        <v>28</v>
      </c>
      <c r="H22" s="15" t="s">
        <v>223</v>
      </c>
      <c r="I22" s="41">
        <f t="shared" si="0"/>
        <v>0.1873384490740716</v>
      </c>
      <c r="J22" s="45">
        <f t="shared" si="1"/>
        <v>0.0007637499999990638</v>
      </c>
      <c r="M22" s="13">
        <v>11</v>
      </c>
      <c r="N22" s="14">
        <v>73</v>
      </c>
      <c r="O22" s="18">
        <v>0.07844907407407407</v>
      </c>
      <c r="P22" s="19"/>
      <c r="Q22" s="83" t="s">
        <v>272</v>
      </c>
      <c r="R22" s="14">
        <v>73</v>
      </c>
      <c r="S22" s="141">
        <v>0.00878520833333054</v>
      </c>
      <c r="T22" s="26"/>
      <c r="U22" s="13" t="s">
        <v>282</v>
      </c>
      <c r="V22" s="14">
        <v>73</v>
      </c>
      <c r="W22" s="18">
        <v>0.100104166666667</v>
      </c>
      <c r="X22" s="19"/>
      <c r="Y22" s="13"/>
      <c r="Z22" s="14"/>
      <c r="AA22" s="18"/>
      <c r="AB22" s="19"/>
    </row>
    <row r="23" spans="1:28" ht="15">
      <c r="A23" s="43" t="s">
        <v>257</v>
      </c>
      <c r="B23" s="14">
        <v>10</v>
      </c>
      <c r="C23" s="15" t="s">
        <v>197</v>
      </c>
      <c r="D23" s="16" t="s">
        <v>198</v>
      </c>
      <c r="E23" s="17" t="s">
        <v>199</v>
      </c>
      <c r="F23" s="99">
        <v>18735</v>
      </c>
      <c r="G23" s="15" t="s">
        <v>28</v>
      </c>
      <c r="H23" s="15" t="s">
        <v>228</v>
      </c>
      <c r="I23" s="41">
        <f t="shared" si="0"/>
        <v>0.18755306712962866</v>
      </c>
      <c r="J23" s="45">
        <f t="shared" si="1"/>
        <v>0.0009783680555561225</v>
      </c>
      <c r="M23" s="13">
        <v>39</v>
      </c>
      <c r="N23" s="14">
        <v>10</v>
      </c>
      <c r="O23" s="18">
        <v>0.07844907407407407</v>
      </c>
      <c r="P23" s="19"/>
      <c r="Q23" s="83" t="s">
        <v>293</v>
      </c>
      <c r="R23" s="14">
        <v>10</v>
      </c>
      <c r="S23" s="141">
        <v>0.008999826388887584</v>
      </c>
      <c r="T23" s="26"/>
      <c r="U23" s="13" t="s">
        <v>284</v>
      </c>
      <c r="V23" s="14">
        <v>10</v>
      </c>
      <c r="W23" s="18">
        <v>0.100104166666667</v>
      </c>
      <c r="X23" s="19"/>
      <c r="Y23" s="13"/>
      <c r="Z23" s="14"/>
      <c r="AA23" s="18"/>
      <c r="AB23" s="19"/>
    </row>
    <row r="24" spans="1:28" ht="15">
      <c r="A24" s="43" t="s">
        <v>281</v>
      </c>
      <c r="B24" s="14">
        <v>174</v>
      </c>
      <c r="C24" s="15" t="s">
        <v>139</v>
      </c>
      <c r="D24" s="16" t="s">
        <v>140</v>
      </c>
      <c r="E24" s="17" t="s">
        <v>25</v>
      </c>
      <c r="F24" s="17">
        <v>17781</v>
      </c>
      <c r="G24" s="15" t="s">
        <v>28</v>
      </c>
      <c r="H24" s="15" t="s">
        <v>223</v>
      </c>
      <c r="I24" s="41">
        <f t="shared" si="0"/>
        <v>0.18779736111110765</v>
      </c>
      <c r="J24" s="45">
        <f t="shared" si="1"/>
        <v>0.0012226620370351104</v>
      </c>
      <c r="M24" s="13">
        <v>1</v>
      </c>
      <c r="N24" s="14">
        <v>174</v>
      </c>
      <c r="O24" s="18">
        <v>0.07844907407407407</v>
      </c>
      <c r="P24" s="19">
        <v>0.00011574074074074073</v>
      </c>
      <c r="Q24" s="83" t="s">
        <v>284</v>
      </c>
      <c r="R24" s="14">
        <v>174</v>
      </c>
      <c r="S24" s="141">
        <v>0.009359861111107676</v>
      </c>
      <c r="T24" s="26"/>
      <c r="U24" s="13" t="s">
        <v>289</v>
      </c>
      <c r="V24" s="14">
        <v>174</v>
      </c>
      <c r="W24" s="18">
        <v>0.10010416666666666</v>
      </c>
      <c r="X24" s="19"/>
      <c r="Y24" s="13"/>
      <c r="Z24" s="14"/>
      <c r="AA24" s="18"/>
      <c r="AB24" s="19"/>
    </row>
    <row r="25" spans="1:28" ht="15">
      <c r="A25" s="43" t="s">
        <v>290</v>
      </c>
      <c r="B25" s="14">
        <v>154</v>
      </c>
      <c r="C25" s="15" t="s">
        <v>121</v>
      </c>
      <c r="D25" s="16" t="s">
        <v>143</v>
      </c>
      <c r="E25" s="17" t="s">
        <v>36</v>
      </c>
      <c r="F25" s="17">
        <v>17959</v>
      </c>
      <c r="G25" s="15" t="s">
        <v>46</v>
      </c>
      <c r="H25" s="15" t="s">
        <v>222</v>
      </c>
      <c r="I25" s="41">
        <f t="shared" si="0"/>
        <v>0.187837939814812</v>
      </c>
      <c r="J25" s="45">
        <f t="shared" si="1"/>
        <v>0.0012632407407394686</v>
      </c>
      <c r="M25" s="13">
        <v>14</v>
      </c>
      <c r="N25" s="14">
        <v>154</v>
      </c>
      <c r="O25" s="18">
        <v>0.07844907407407407</v>
      </c>
      <c r="P25" s="19"/>
      <c r="Q25" s="83" t="s">
        <v>287</v>
      </c>
      <c r="R25" s="14">
        <v>154</v>
      </c>
      <c r="S25" s="141">
        <v>0.009284699074070944</v>
      </c>
      <c r="T25" s="26"/>
      <c r="U25" s="13" t="s">
        <v>279</v>
      </c>
      <c r="V25" s="14">
        <v>154</v>
      </c>
      <c r="W25" s="18">
        <v>0.100104166666667</v>
      </c>
      <c r="X25" s="19"/>
      <c r="Y25" s="13"/>
      <c r="Z25" s="14"/>
      <c r="AA25" s="18"/>
      <c r="AB25" s="19"/>
    </row>
    <row r="26" spans="1:28" ht="15">
      <c r="A26" s="43" t="s">
        <v>285</v>
      </c>
      <c r="B26" s="14">
        <v>53</v>
      </c>
      <c r="C26" s="15" t="s">
        <v>44</v>
      </c>
      <c r="D26" s="16" t="s">
        <v>45</v>
      </c>
      <c r="E26" s="17" t="s">
        <v>22</v>
      </c>
      <c r="F26" s="17">
        <v>18450</v>
      </c>
      <c r="G26" s="15" t="s">
        <v>46</v>
      </c>
      <c r="H26" s="15" t="s">
        <v>225</v>
      </c>
      <c r="I26" s="41">
        <f t="shared" si="0"/>
        <v>0.18789601851851662</v>
      </c>
      <c r="J26" s="45">
        <f t="shared" si="1"/>
        <v>0.0013213194444440801</v>
      </c>
      <c r="M26" s="13">
        <v>31</v>
      </c>
      <c r="N26" s="14">
        <v>53</v>
      </c>
      <c r="O26" s="18">
        <v>0.07844907407407407</v>
      </c>
      <c r="P26" s="19"/>
      <c r="Q26" s="83" t="s">
        <v>270</v>
      </c>
      <c r="R26" s="14">
        <v>53</v>
      </c>
      <c r="S26" s="141">
        <v>0.009342777777775542</v>
      </c>
      <c r="T26" s="26"/>
      <c r="U26" s="13" t="s">
        <v>257</v>
      </c>
      <c r="V26" s="14">
        <v>53</v>
      </c>
      <c r="W26" s="18">
        <v>0.100104166666667</v>
      </c>
      <c r="X26" s="19"/>
      <c r="Y26" s="13"/>
      <c r="Z26" s="14"/>
      <c r="AA26" s="18"/>
      <c r="AB26" s="19"/>
    </row>
    <row r="27" spans="1:28" ht="15">
      <c r="A27" s="43" t="s">
        <v>288</v>
      </c>
      <c r="B27" s="14">
        <v>43</v>
      </c>
      <c r="C27" s="15" t="s">
        <v>160</v>
      </c>
      <c r="D27" s="16" t="s">
        <v>161</v>
      </c>
      <c r="E27" s="17" t="s">
        <v>26</v>
      </c>
      <c r="F27" s="17">
        <v>3653</v>
      </c>
      <c r="G27" s="15" t="s">
        <v>28</v>
      </c>
      <c r="H27" s="15" t="s">
        <v>224</v>
      </c>
      <c r="I27" s="41">
        <f t="shared" si="0"/>
        <v>0.1879112962962952</v>
      </c>
      <c r="J27" s="45">
        <f t="shared" si="1"/>
        <v>0.0013365972222226519</v>
      </c>
      <c r="M27" s="13">
        <v>46</v>
      </c>
      <c r="N27" s="14">
        <v>43</v>
      </c>
      <c r="O27" s="18">
        <v>0.07844907407407407</v>
      </c>
      <c r="P27" s="19"/>
      <c r="Q27" s="83" t="s">
        <v>247</v>
      </c>
      <c r="R27" s="14">
        <v>43</v>
      </c>
      <c r="S27" s="141">
        <v>0.00935805555555412</v>
      </c>
      <c r="T27" s="26"/>
      <c r="U27" s="13" t="s">
        <v>291</v>
      </c>
      <c r="V27" s="14">
        <v>43</v>
      </c>
      <c r="W27" s="18">
        <v>0.100104166666667</v>
      </c>
      <c r="X27" s="19"/>
      <c r="Y27" s="13"/>
      <c r="Z27" s="14"/>
      <c r="AA27" s="18"/>
      <c r="AB27" s="19"/>
    </row>
    <row r="28" spans="1:28" ht="15">
      <c r="A28" s="43" t="s">
        <v>287</v>
      </c>
      <c r="B28" s="14">
        <v>121</v>
      </c>
      <c r="C28" s="15" t="s">
        <v>129</v>
      </c>
      <c r="D28" s="16" t="s">
        <v>130</v>
      </c>
      <c r="E28" s="17" t="s">
        <v>118</v>
      </c>
      <c r="F28" s="17">
        <v>17265</v>
      </c>
      <c r="G28" s="15" t="s">
        <v>46</v>
      </c>
      <c r="H28" s="15" t="s">
        <v>221</v>
      </c>
      <c r="I28" s="41">
        <f t="shared" si="0"/>
        <v>0.1879472222222192</v>
      </c>
      <c r="J28" s="45">
        <f t="shared" si="1"/>
        <v>0.001372523148146676</v>
      </c>
      <c r="M28" s="13">
        <v>10</v>
      </c>
      <c r="N28" s="14">
        <v>121</v>
      </c>
      <c r="O28" s="18">
        <v>0.07844907407407407</v>
      </c>
      <c r="P28" s="19"/>
      <c r="Q28" s="83" t="s">
        <v>278</v>
      </c>
      <c r="R28" s="14">
        <v>121</v>
      </c>
      <c r="S28" s="141">
        <v>0.00939398148147813</v>
      </c>
      <c r="T28" s="26"/>
      <c r="U28" s="13" t="s">
        <v>290</v>
      </c>
      <c r="V28" s="14">
        <v>121</v>
      </c>
      <c r="W28" s="18">
        <v>0.100104166666667</v>
      </c>
      <c r="X28" s="19"/>
      <c r="Y28" s="13"/>
      <c r="Z28" s="14"/>
      <c r="AA28" s="18"/>
      <c r="AB28" s="19"/>
    </row>
    <row r="29" spans="1:28" ht="15">
      <c r="A29" s="43" t="s">
        <v>279</v>
      </c>
      <c r="B29" s="14">
        <v>14</v>
      </c>
      <c r="C29" s="15" t="s">
        <v>47</v>
      </c>
      <c r="D29" s="16" t="s">
        <v>48</v>
      </c>
      <c r="E29" s="17" t="s">
        <v>39</v>
      </c>
      <c r="F29" s="17">
        <v>93456</v>
      </c>
      <c r="G29" s="15" t="s">
        <v>46</v>
      </c>
      <c r="H29" s="15" t="s">
        <v>227</v>
      </c>
      <c r="I29" s="41">
        <f t="shared" si="0"/>
        <v>0.18803947916666536</v>
      </c>
      <c r="J29" s="45">
        <f t="shared" si="1"/>
        <v>0.0014647800925928212</v>
      </c>
      <c r="M29" s="13">
        <v>47</v>
      </c>
      <c r="N29" s="14">
        <v>14</v>
      </c>
      <c r="O29" s="18">
        <v>0.07861111111111112</v>
      </c>
      <c r="P29" s="19"/>
      <c r="Q29" s="83" t="s">
        <v>279</v>
      </c>
      <c r="R29" s="14">
        <v>14</v>
      </c>
      <c r="S29" s="141">
        <v>0.009324201388887562</v>
      </c>
      <c r="T29" s="26"/>
      <c r="U29" s="13" t="s">
        <v>294</v>
      </c>
      <c r="V29" s="14">
        <v>14</v>
      </c>
      <c r="W29" s="18">
        <v>0.10010416666666666</v>
      </c>
      <c r="X29" s="19"/>
      <c r="Y29" s="13"/>
      <c r="Z29" s="14"/>
      <c r="AA29" s="18"/>
      <c r="AB29" s="19"/>
    </row>
    <row r="30" spans="1:28" ht="15">
      <c r="A30" s="43" t="s">
        <v>286</v>
      </c>
      <c r="B30" s="14">
        <v>32</v>
      </c>
      <c r="C30" s="15" t="s">
        <v>171</v>
      </c>
      <c r="D30" s="16" t="s">
        <v>172</v>
      </c>
      <c r="E30" s="17" t="s">
        <v>84</v>
      </c>
      <c r="F30" s="17">
        <v>6587</v>
      </c>
      <c r="G30" s="15" t="s">
        <v>46</v>
      </c>
      <c r="H30" s="15" t="s">
        <v>224</v>
      </c>
      <c r="I30" s="41">
        <f t="shared" si="0"/>
        <v>0.18815396990740504</v>
      </c>
      <c r="J30" s="45">
        <f t="shared" si="1"/>
        <v>0.0015792708333325078</v>
      </c>
      <c r="M30" s="13">
        <v>13</v>
      </c>
      <c r="N30" s="14">
        <v>32</v>
      </c>
      <c r="O30" s="18">
        <v>0.07844907407407407</v>
      </c>
      <c r="P30" s="19"/>
      <c r="Q30" s="83" t="s">
        <v>269</v>
      </c>
      <c r="R30" s="14">
        <v>32</v>
      </c>
      <c r="S30" s="141">
        <v>0.00960072916666397</v>
      </c>
      <c r="T30" s="26"/>
      <c r="U30" s="13" t="s">
        <v>281</v>
      </c>
      <c r="V30" s="14">
        <v>32</v>
      </c>
      <c r="W30" s="18">
        <v>0.100104166666667</v>
      </c>
      <c r="X30" s="19"/>
      <c r="Y30" s="13"/>
      <c r="Z30" s="14"/>
      <c r="AA30" s="18"/>
      <c r="AB30" s="19"/>
    </row>
    <row r="31" spans="1:28" ht="15">
      <c r="A31" s="43" t="s">
        <v>270</v>
      </c>
      <c r="B31" s="14">
        <v>28</v>
      </c>
      <c r="C31" s="15" t="s">
        <v>76</v>
      </c>
      <c r="D31" s="16" t="s">
        <v>69</v>
      </c>
      <c r="E31" s="17" t="s">
        <v>54</v>
      </c>
      <c r="F31" s="17" t="s">
        <v>61</v>
      </c>
      <c r="G31" s="15" t="s">
        <v>46</v>
      </c>
      <c r="H31" s="15" t="s">
        <v>226</v>
      </c>
      <c r="I31" s="41">
        <f t="shared" si="0"/>
        <v>0.18818474537036745</v>
      </c>
      <c r="J31" s="45">
        <f t="shared" si="1"/>
        <v>0.0016100462962949091</v>
      </c>
      <c r="M31" s="13">
        <v>12</v>
      </c>
      <c r="N31" s="14">
        <v>28</v>
      </c>
      <c r="O31" s="18">
        <v>0.07844907407407407</v>
      </c>
      <c r="P31" s="19"/>
      <c r="Q31" s="83" t="s">
        <v>263</v>
      </c>
      <c r="R31" s="14">
        <v>28</v>
      </c>
      <c r="S31" s="141">
        <v>0.009654652777774532</v>
      </c>
      <c r="T31" s="26"/>
      <c r="U31" s="13" t="s">
        <v>288</v>
      </c>
      <c r="V31" s="14">
        <v>28</v>
      </c>
      <c r="W31" s="18">
        <v>0.100104166666667</v>
      </c>
      <c r="X31" s="19">
        <v>2.3148148148148147E-05</v>
      </c>
      <c r="Y31" s="13"/>
      <c r="Z31" s="14"/>
      <c r="AA31" s="18"/>
      <c r="AB31" s="19"/>
    </row>
    <row r="32" spans="1:28" ht="15">
      <c r="A32" s="43" t="s">
        <v>283</v>
      </c>
      <c r="B32" s="14">
        <v>156</v>
      </c>
      <c r="C32" s="15" t="s">
        <v>147</v>
      </c>
      <c r="D32" s="16" t="s">
        <v>148</v>
      </c>
      <c r="E32" s="17" t="s">
        <v>36</v>
      </c>
      <c r="F32" s="17">
        <v>18304</v>
      </c>
      <c r="G32" s="15" t="s">
        <v>28</v>
      </c>
      <c r="H32" s="15" t="s">
        <v>222</v>
      </c>
      <c r="I32" s="41">
        <f t="shared" si="0"/>
        <v>0.1882052430555523</v>
      </c>
      <c r="J32" s="45">
        <f t="shared" si="1"/>
        <v>0.0016305439814797706</v>
      </c>
      <c r="M32" s="13">
        <v>5</v>
      </c>
      <c r="N32" s="14">
        <v>156</v>
      </c>
      <c r="O32" s="18">
        <v>0.07844907407407407</v>
      </c>
      <c r="P32" s="19"/>
      <c r="Q32" s="83" t="s">
        <v>265</v>
      </c>
      <c r="R32" s="14">
        <v>156</v>
      </c>
      <c r="S32" s="141">
        <v>0.009652002314811253</v>
      </c>
      <c r="T32" s="26"/>
      <c r="U32" s="13" t="s">
        <v>286</v>
      </c>
      <c r="V32" s="14">
        <v>156</v>
      </c>
      <c r="W32" s="18">
        <v>0.100104166666667</v>
      </c>
      <c r="X32" s="19"/>
      <c r="Y32" s="13"/>
      <c r="Z32" s="14"/>
      <c r="AA32" s="18"/>
      <c r="AB32" s="19"/>
    </row>
    <row r="33" spans="1:28" ht="15">
      <c r="A33" s="43" t="s">
        <v>247</v>
      </c>
      <c r="B33" s="14">
        <v>131</v>
      </c>
      <c r="C33" s="15" t="s">
        <v>178</v>
      </c>
      <c r="D33" s="16" t="s">
        <v>179</v>
      </c>
      <c r="E33" s="17" t="s">
        <v>141</v>
      </c>
      <c r="F33" s="17">
        <v>8594</v>
      </c>
      <c r="G33" s="15" t="s">
        <v>46</v>
      </c>
      <c r="H33" s="15" t="s">
        <v>221</v>
      </c>
      <c r="I33" s="41">
        <f t="shared" si="0"/>
        <v>0.1882626157407383</v>
      </c>
      <c r="J33" s="45">
        <f t="shared" si="1"/>
        <v>0.001687916666665762</v>
      </c>
      <c r="M33" s="13">
        <v>21</v>
      </c>
      <c r="N33" s="14">
        <v>131</v>
      </c>
      <c r="O33" s="18">
        <v>0.07844907407407407</v>
      </c>
      <c r="P33" s="19"/>
      <c r="Q33" s="83" t="s">
        <v>261</v>
      </c>
      <c r="R33" s="14">
        <v>131</v>
      </c>
      <c r="S33" s="141">
        <v>0.009709374999997238</v>
      </c>
      <c r="T33" s="26"/>
      <c r="U33" s="13" t="s">
        <v>293</v>
      </c>
      <c r="V33" s="14">
        <v>131</v>
      </c>
      <c r="W33" s="18">
        <v>0.100104166666667</v>
      </c>
      <c r="X33" s="19"/>
      <c r="Y33" s="13"/>
      <c r="Z33" s="14"/>
      <c r="AA33" s="18"/>
      <c r="AB33" s="19"/>
    </row>
    <row r="34" spans="1:28" ht="15">
      <c r="A34" s="43" t="s">
        <v>284</v>
      </c>
      <c r="B34" s="14">
        <v>111</v>
      </c>
      <c r="C34" s="15" t="s">
        <v>166</v>
      </c>
      <c r="D34" s="16" t="s">
        <v>167</v>
      </c>
      <c r="E34" s="17" t="s">
        <v>168</v>
      </c>
      <c r="F34" s="17">
        <v>5352</v>
      </c>
      <c r="G34" s="15" t="s">
        <v>46</v>
      </c>
      <c r="H34" s="15" t="s">
        <v>230</v>
      </c>
      <c r="I34" s="41">
        <f t="shared" si="0"/>
        <v>0.18826964120370226</v>
      </c>
      <c r="J34" s="45">
        <f t="shared" si="1"/>
        <v>0.0016949421296297285</v>
      </c>
      <c r="M34" s="13">
        <v>40</v>
      </c>
      <c r="N34" s="14">
        <v>111</v>
      </c>
      <c r="O34" s="18">
        <v>0.07844907407407407</v>
      </c>
      <c r="P34" s="19"/>
      <c r="Q34" s="83" t="s">
        <v>253</v>
      </c>
      <c r="R34" s="14">
        <v>111</v>
      </c>
      <c r="S34" s="141">
        <v>0.009716400462961211</v>
      </c>
      <c r="T34" s="26"/>
      <c r="U34" s="13" t="s">
        <v>280</v>
      </c>
      <c r="V34" s="14">
        <v>111</v>
      </c>
      <c r="W34" s="18">
        <v>0.100104166666667</v>
      </c>
      <c r="X34" s="19"/>
      <c r="Y34" s="13"/>
      <c r="Z34" s="14"/>
      <c r="AA34" s="18"/>
      <c r="AB34" s="19"/>
    </row>
    <row r="35" spans="1:28" ht="15">
      <c r="A35" s="43" t="s">
        <v>282</v>
      </c>
      <c r="B35" s="14">
        <v>54</v>
      </c>
      <c r="C35" s="15" t="s">
        <v>101</v>
      </c>
      <c r="D35" s="16" t="s">
        <v>102</v>
      </c>
      <c r="E35" s="17" t="s">
        <v>22</v>
      </c>
      <c r="F35" s="17">
        <v>13320</v>
      </c>
      <c r="G35" s="15" t="s">
        <v>28</v>
      </c>
      <c r="H35" s="15" t="s">
        <v>225</v>
      </c>
      <c r="I35" s="41">
        <f t="shared" si="0"/>
        <v>0.18838813657407186</v>
      </c>
      <c r="J35" s="45">
        <f t="shared" si="1"/>
        <v>0.0018134374999993208</v>
      </c>
      <c r="M35" s="13">
        <v>25</v>
      </c>
      <c r="N35" s="14">
        <v>54</v>
      </c>
      <c r="O35" s="18">
        <v>0.07844907407407407</v>
      </c>
      <c r="P35" s="19"/>
      <c r="Q35" s="83" t="s">
        <v>241</v>
      </c>
      <c r="R35" s="14">
        <v>54</v>
      </c>
      <c r="S35" s="141">
        <v>0.009834895833330783</v>
      </c>
      <c r="T35" s="26"/>
      <c r="U35" s="13" t="s">
        <v>283</v>
      </c>
      <c r="V35" s="14">
        <v>54</v>
      </c>
      <c r="W35" s="18">
        <v>0.100104166666667</v>
      </c>
      <c r="X35" s="19"/>
      <c r="Y35" s="13"/>
      <c r="Z35" s="14"/>
      <c r="AA35" s="18"/>
      <c r="AB35" s="19"/>
    </row>
    <row r="36" spans="1:28" ht="15">
      <c r="A36" s="43" t="s">
        <v>280</v>
      </c>
      <c r="B36" s="14">
        <v>21</v>
      </c>
      <c r="C36" s="15" t="s">
        <v>211</v>
      </c>
      <c r="D36" s="16" t="s">
        <v>212</v>
      </c>
      <c r="E36" s="17" t="s">
        <v>213</v>
      </c>
      <c r="F36" s="17">
        <v>114</v>
      </c>
      <c r="G36" s="15" t="s">
        <v>28</v>
      </c>
      <c r="H36" s="15" t="s">
        <v>226</v>
      </c>
      <c r="I36" s="41">
        <f t="shared" si="0"/>
        <v>0.18848076388888813</v>
      </c>
      <c r="J36" s="45">
        <f t="shared" si="1"/>
        <v>0.001906064814815589</v>
      </c>
      <c r="M36" s="13">
        <v>43</v>
      </c>
      <c r="N36" s="14">
        <v>21</v>
      </c>
      <c r="O36" s="18">
        <v>0.07844907407407407</v>
      </c>
      <c r="P36" s="19"/>
      <c r="Q36" s="83" t="s">
        <v>246</v>
      </c>
      <c r="R36" s="14">
        <v>21</v>
      </c>
      <c r="S36" s="141">
        <v>0.009927523148147054</v>
      </c>
      <c r="T36" s="26"/>
      <c r="U36" s="13" t="s">
        <v>285</v>
      </c>
      <c r="V36" s="14">
        <v>21</v>
      </c>
      <c r="W36" s="18">
        <v>0.100104166666667</v>
      </c>
      <c r="X36" s="19"/>
      <c r="Y36" s="13"/>
      <c r="Z36" s="14"/>
      <c r="AA36" s="18"/>
      <c r="AB36" s="19"/>
    </row>
    <row r="37" spans="1:28" ht="15">
      <c r="A37" s="43" t="s">
        <v>276</v>
      </c>
      <c r="B37" s="14">
        <v>124</v>
      </c>
      <c r="C37" s="15" t="s">
        <v>116</v>
      </c>
      <c r="D37" s="16" t="s">
        <v>117</v>
      </c>
      <c r="E37" s="17" t="s">
        <v>118</v>
      </c>
      <c r="F37" s="17">
        <v>15508</v>
      </c>
      <c r="G37" s="15" t="s">
        <v>28</v>
      </c>
      <c r="H37" s="15" t="s">
        <v>221</v>
      </c>
      <c r="I37" s="41">
        <f t="shared" si="0"/>
        <v>0.18916914351851682</v>
      </c>
      <c r="J37" s="45">
        <f t="shared" si="1"/>
        <v>0.0025944444444442882</v>
      </c>
      <c r="M37" s="13">
        <v>32</v>
      </c>
      <c r="N37" s="14">
        <v>124</v>
      </c>
      <c r="O37" s="18">
        <v>0.07844907407407407</v>
      </c>
      <c r="P37" s="19"/>
      <c r="Q37" s="83" t="s">
        <v>267</v>
      </c>
      <c r="R37" s="14">
        <v>124</v>
      </c>
      <c r="S37" s="141">
        <v>0.009574236111109434</v>
      </c>
      <c r="T37" s="26"/>
      <c r="U37" s="13" t="s">
        <v>275</v>
      </c>
      <c r="V37" s="14">
        <v>124</v>
      </c>
      <c r="W37" s="18">
        <v>0.10114583333333334</v>
      </c>
      <c r="X37" s="19"/>
      <c r="Y37" s="13"/>
      <c r="Z37" s="14"/>
      <c r="AA37" s="18"/>
      <c r="AB37" s="19"/>
    </row>
    <row r="38" spans="1:28" ht="15">
      <c r="A38" s="43" t="s">
        <v>278</v>
      </c>
      <c r="B38" s="14">
        <v>92</v>
      </c>
      <c r="C38" s="15" t="s">
        <v>183</v>
      </c>
      <c r="D38" s="16" t="s">
        <v>184</v>
      </c>
      <c r="E38" s="17" t="s">
        <v>83</v>
      </c>
      <c r="F38" s="17">
        <v>9910</v>
      </c>
      <c r="G38" s="15" t="s">
        <v>46</v>
      </c>
      <c r="H38" s="15" t="s">
        <v>229</v>
      </c>
      <c r="I38" s="41">
        <f t="shared" si="0"/>
        <v>0.18928991898147918</v>
      </c>
      <c r="J38" s="45">
        <f t="shared" si="1"/>
        <v>0.0027152199074066408</v>
      </c>
      <c r="M38" s="13">
        <v>20</v>
      </c>
      <c r="N38" s="14">
        <v>92</v>
      </c>
      <c r="O38" s="18">
        <v>0.07844907407407407</v>
      </c>
      <c r="P38" s="19"/>
      <c r="Q38" s="83" t="s">
        <v>250</v>
      </c>
      <c r="R38" s="14">
        <v>92</v>
      </c>
      <c r="S38" s="141">
        <v>0.0097644560185162</v>
      </c>
      <c r="T38" s="26"/>
      <c r="U38" s="13" t="s">
        <v>278</v>
      </c>
      <c r="V38" s="14">
        <v>92</v>
      </c>
      <c r="W38" s="18">
        <v>0.10107638888888888</v>
      </c>
      <c r="X38" s="19"/>
      <c r="Y38" s="13"/>
      <c r="Z38" s="14"/>
      <c r="AA38" s="18"/>
      <c r="AB38" s="19"/>
    </row>
    <row r="39" spans="1:28" ht="15">
      <c r="A39" s="43" t="s">
        <v>277</v>
      </c>
      <c r="B39" s="14">
        <v>171</v>
      </c>
      <c r="C39" s="15" t="s">
        <v>34</v>
      </c>
      <c r="D39" s="16" t="s">
        <v>35</v>
      </c>
      <c r="E39" s="17" t="s">
        <v>25</v>
      </c>
      <c r="F39" s="17">
        <v>11976</v>
      </c>
      <c r="G39" s="15" t="s">
        <v>46</v>
      </c>
      <c r="H39" s="15" t="s">
        <v>223</v>
      </c>
      <c r="I39" s="41">
        <f t="shared" si="0"/>
        <v>0.18930123842592403</v>
      </c>
      <c r="J39" s="45">
        <f t="shared" si="1"/>
        <v>0.0027265393518514924</v>
      </c>
      <c r="M39" s="13">
        <v>28</v>
      </c>
      <c r="N39" s="14">
        <v>171</v>
      </c>
      <c r="O39" s="18">
        <v>0.07844907407407407</v>
      </c>
      <c r="P39" s="19"/>
      <c r="Q39" s="83" t="s">
        <v>249</v>
      </c>
      <c r="R39" s="14">
        <v>171</v>
      </c>
      <c r="S39" s="141">
        <v>0.009775775462961073</v>
      </c>
      <c r="T39" s="26"/>
      <c r="U39" s="13" t="s">
        <v>277</v>
      </c>
      <c r="V39" s="14">
        <v>171</v>
      </c>
      <c r="W39" s="18">
        <v>0.10107638888888888</v>
      </c>
      <c r="X39" s="19"/>
      <c r="Y39" s="13"/>
      <c r="Z39" s="14"/>
      <c r="AA39" s="18"/>
      <c r="AB39" s="19"/>
    </row>
    <row r="40" spans="1:28" ht="15">
      <c r="A40" s="43" t="s">
        <v>275</v>
      </c>
      <c r="B40" s="14">
        <v>29</v>
      </c>
      <c r="C40" s="15" t="s">
        <v>77</v>
      </c>
      <c r="D40" s="16" t="s">
        <v>70</v>
      </c>
      <c r="E40" s="17" t="s">
        <v>54</v>
      </c>
      <c r="F40" s="17" t="s">
        <v>62</v>
      </c>
      <c r="G40" s="15" t="s">
        <v>46</v>
      </c>
      <c r="H40" s="15" t="s">
        <v>226</v>
      </c>
      <c r="I40" s="41">
        <f t="shared" si="0"/>
        <v>0.18935244212962896</v>
      </c>
      <c r="J40" s="45">
        <f t="shared" si="1"/>
        <v>0.0027777430555564198</v>
      </c>
      <c r="M40" s="13">
        <v>51</v>
      </c>
      <c r="N40" s="14">
        <v>29</v>
      </c>
      <c r="O40" s="18">
        <v>0.07861111111111112</v>
      </c>
      <c r="P40" s="19"/>
      <c r="Q40" s="83" t="s">
        <v>262</v>
      </c>
      <c r="R40" s="14">
        <v>29</v>
      </c>
      <c r="S40" s="141">
        <v>0.009664942129628956</v>
      </c>
      <c r="T40" s="26"/>
      <c r="U40" s="13" t="s">
        <v>276</v>
      </c>
      <c r="V40" s="14">
        <v>29</v>
      </c>
      <c r="W40" s="18">
        <v>0.10107638888888888</v>
      </c>
      <c r="X40" s="19"/>
      <c r="Y40" s="13"/>
      <c r="Z40" s="14"/>
      <c r="AA40" s="18"/>
      <c r="AB40" s="19"/>
    </row>
    <row r="41" spans="1:28" ht="15">
      <c r="A41" s="43" t="s">
        <v>260</v>
      </c>
      <c r="B41" s="14">
        <v>71</v>
      </c>
      <c r="C41" s="15" t="s">
        <v>156</v>
      </c>
      <c r="D41" s="16" t="s">
        <v>157</v>
      </c>
      <c r="E41" s="17" t="s">
        <v>146</v>
      </c>
      <c r="F41" s="17">
        <v>19040</v>
      </c>
      <c r="G41" s="15" t="s">
        <v>46</v>
      </c>
      <c r="H41" s="15" t="s">
        <v>223</v>
      </c>
      <c r="I41" s="41">
        <f t="shared" si="0"/>
        <v>0.18955936342592342</v>
      </c>
      <c r="J41" s="45">
        <f t="shared" si="1"/>
        <v>0.0029846643518508797</v>
      </c>
      <c r="M41" s="13">
        <v>15</v>
      </c>
      <c r="N41" s="14">
        <v>71</v>
      </c>
      <c r="O41" s="18">
        <v>0.07844907407407407</v>
      </c>
      <c r="P41" s="19"/>
      <c r="Q41" s="83" t="s">
        <v>256</v>
      </c>
      <c r="R41" s="14">
        <v>71</v>
      </c>
      <c r="S41" s="141">
        <v>0.009721400462960439</v>
      </c>
      <c r="T41" s="26"/>
      <c r="U41" s="13" t="s">
        <v>273</v>
      </c>
      <c r="V41" s="14">
        <v>71</v>
      </c>
      <c r="W41" s="18">
        <v>0.1013888888888889</v>
      </c>
      <c r="X41" s="19"/>
      <c r="Y41" s="13"/>
      <c r="Z41" s="14"/>
      <c r="AA41" s="18"/>
      <c r="AB41" s="19"/>
    </row>
    <row r="42" spans="1:28" ht="15">
      <c r="A42" s="43" t="s">
        <v>273</v>
      </c>
      <c r="B42" s="14">
        <v>24</v>
      </c>
      <c r="C42" s="15" t="s">
        <v>72</v>
      </c>
      <c r="D42" s="16" t="s">
        <v>65</v>
      </c>
      <c r="E42" s="17" t="s">
        <v>54</v>
      </c>
      <c r="F42" s="17" t="s">
        <v>58</v>
      </c>
      <c r="G42" s="15" t="s">
        <v>46</v>
      </c>
      <c r="H42" s="15" t="s">
        <v>226</v>
      </c>
      <c r="I42" s="41">
        <f t="shared" si="0"/>
        <v>0.1896876967592556</v>
      </c>
      <c r="J42" s="45">
        <f t="shared" si="1"/>
        <v>0.0031129976851830554</v>
      </c>
      <c r="M42" s="13">
        <v>33</v>
      </c>
      <c r="N42" s="14">
        <v>24</v>
      </c>
      <c r="O42" s="18">
        <v>0.07844907407407407</v>
      </c>
      <c r="P42" s="19">
        <v>1.1574074074074073E-05</v>
      </c>
      <c r="Q42" s="83" t="s">
        <v>237</v>
      </c>
      <c r="R42" s="14">
        <v>24</v>
      </c>
      <c r="S42" s="141">
        <v>0.009815011574070408</v>
      </c>
      <c r="T42" s="26"/>
      <c r="U42" s="13" t="s">
        <v>267</v>
      </c>
      <c r="V42" s="14">
        <v>24</v>
      </c>
      <c r="W42" s="18">
        <v>0.10143518518518518</v>
      </c>
      <c r="X42" s="19"/>
      <c r="Y42" s="13"/>
      <c r="Z42" s="14"/>
      <c r="AA42" s="18"/>
      <c r="AB42" s="19"/>
    </row>
    <row r="43" spans="1:28" ht="15">
      <c r="A43" s="43" t="s">
        <v>267</v>
      </c>
      <c r="B43" s="14">
        <v>72</v>
      </c>
      <c r="C43" s="15" t="s">
        <v>144</v>
      </c>
      <c r="D43" s="16" t="s">
        <v>145</v>
      </c>
      <c r="E43" s="17" t="s">
        <v>146</v>
      </c>
      <c r="F43" s="17">
        <v>18044</v>
      </c>
      <c r="G43" s="15" t="s">
        <v>46</v>
      </c>
      <c r="H43" s="15" t="s">
        <v>223</v>
      </c>
      <c r="I43" s="41">
        <f t="shared" si="0"/>
        <v>0.18982467592592495</v>
      </c>
      <c r="J43" s="45">
        <f t="shared" si="1"/>
        <v>0.0032499768518524097</v>
      </c>
      <c r="M43" s="13">
        <v>45</v>
      </c>
      <c r="N43" s="14">
        <v>72</v>
      </c>
      <c r="O43" s="18">
        <v>0.07844907407407407</v>
      </c>
      <c r="P43" s="19"/>
      <c r="Q43" s="83" t="s">
        <v>282</v>
      </c>
      <c r="R43" s="14">
        <v>72</v>
      </c>
      <c r="S43" s="141">
        <v>0.009361712962961972</v>
      </c>
      <c r="T43" s="26"/>
      <c r="U43" s="13" t="s">
        <v>271</v>
      </c>
      <c r="V43" s="14">
        <v>72</v>
      </c>
      <c r="W43" s="18">
        <v>0.10201388888888889</v>
      </c>
      <c r="X43" s="19"/>
      <c r="Y43" s="13"/>
      <c r="Z43" s="14"/>
      <c r="AA43" s="18"/>
      <c r="AB43" s="19"/>
    </row>
    <row r="44" spans="1:28" ht="15">
      <c r="A44" s="43" t="s">
        <v>271</v>
      </c>
      <c r="B44" s="14">
        <v>94</v>
      </c>
      <c r="C44" s="15" t="s">
        <v>149</v>
      </c>
      <c r="D44" s="16" t="s">
        <v>150</v>
      </c>
      <c r="E44" s="17" t="s">
        <v>83</v>
      </c>
      <c r="F44" s="17">
        <v>18360</v>
      </c>
      <c r="G44" s="15" t="s">
        <v>46</v>
      </c>
      <c r="H44" s="15" t="s">
        <v>229</v>
      </c>
      <c r="I44" s="41">
        <f aca="true" t="shared" si="2" ref="I44:I75">SUM(O44,S44,W44,AA44,AC44)-SUM(P44,T44,X44,AB44)</f>
        <v>0.18989142361110956</v>
      </c>
      <c r="J44" s="45">
        <f aca="true" t="shared" si="3" ref="J44:J75">I44-$I$12</f>
        <v>0.003316724537037019</v>
      </c>
      <c r="M44" s="13">
        <v>53</v>
      </c>
      <c r="N44" s="14">
        <v>94</v>
      </c>
      <c r="O44" s="18">
        <v>0.07861111111111112</v>
      </c>
      <c r="P44" s="19"/>
      <c r="Q44" s="83" t="s">
        <v>291</v>
      </c>
      <c r="R44" s="14">
        <v>94</v>
      </c>
      <c r="S44" s="141">
        <v>0.009034942129628066</v>
      </c>
      <c r="T44" s="26"/>
      <c r="U44" s="13" t="s">
        <v>268</v>
      </c>
      <c r="V44" s="14">
        <v>94</v>
      </c>
      <c r="W44" s="18">
        <v>0.10224537037037036</v>
      </c>
      <c r="X44" s="19"/>
      <c r="Y44" s="13"/>
      <c r="Z44" s="14"/>
      <c r="AA44" s="18"/>
      <c r="AB44" s="19"/>
    </row>
    <row r="45" spans="1:28" ht="15">
      <c r="A45" s="43" t="s">
        <v>259</v>
      </c>
      <c r="B45" s="14">
        <v>81</v>
      </c>
      <c r="C45" s="15" t="s">
        <v>94</v>
      </c>
      <c r="D45" s="16" t="s">
        <v>95</v>
      </c>
      <c r="E45" s="17" t="s">
        <v>96</v>
      </c>
      <c r="F45" s="17">
        <v>12950</v>
      </c>
      <c r="G45" s="15" t="s">
        <v>46</v>
      </c>
      <c r="H45" s="15" t="s">
        <v>230</v>
      </c>
      <c r="I45" s="41">
        <f t="shared" si="2"/>
        <v>0.18993944444444244</v>
      </c>
      <c r="J45" s="45">
        <f t="shared" si="3"/>
        <v>0.0033647453703699037</v>
      </c>
      <c r="M45" s="13">
        <v>26</v>
      </c>
      <c r="N45" s="14">
        <v>81</v>
      </c>
      <c r="O45" s="18">
        <v>0.07844907407407407</v>
      </c>
      <c r="P45" s="19"/>
      <c r="Q45" s="83" t="s">
        <v>245</v>
      </c>
      <c r="R45" s="14">
        <v>81</v>
      </c>
      <c r="S45" s="141">
        <v>0.010147777777775778</v>
      </c>
      <c r="T45" s="26"/>
      <c r="U45" s="13" t="s">
        <v>260</v>
      </c>
      <c r="V45" s="14">
        <v>81</v>
      </c>
      <c r="W45" s="18">
        <v>0.1013425925925926</v>
      </c>
      <c r="X45" s="19"/>
      <c r="Y45" s="13"/>
      <c r="Z45" s="14"/>
      <c r="AA45" s="18"/>
      <c r="AB45" s="19"/>
    </row>
    <row r="46" spans="1:28" ht="15">
      <c r="A46" s="43" t="s">
        <v>269</v>
      </c>
      <c r="B46" s="14">
        <v>132</v>
      </c>
      <c r="C46" s="15" t="s">
        <v>176</v>
      </c>
      <c r="D46" s="16" t="s">
        <v>177</v>
      </c>
      <c r="E46" s="17" t="s">
        <v>141</v>
      </c>
      <c r="F46" s="17">
        <v>8279</v>
      </c>
      <c r="G46" s="15" t="s">
        <v>46</v>
      </c>
      <c r="H46" s="15" t="s">
        <v>221</v>
      </c>
      <c r="I46" s="41">
        <f t="shared" si="2"/>
        <v>0.19014858796296052</v>
      </c>
      <c r="J46" s="45">
        <f t="shared" si="3"/>
        <v>0.0035738888888879883</v>
      </c>
      <c r="M46" s="13">
        <v>27</v>
      </c>
      <c r="N46" s="14">
        <v>132</v>
      </c>
      <c r="O46" s="18">
        <v>0.07844907407407407</v>
      </c>
      <c r="P46" s="19"/>
      <c r="Q46" s="83" t="s">
        <v>251</v>
      </c>
      <c r="R46" s="14">
        <v>132</v>
      </c>
      <c r="S46" s="141">
        <v>0.009685624999997554</v>
      </c>
      <c r="T46" s="26"/>
      <c r="U46" s="13" t="s">
        <v>259</v>
      </c>
      <c r="V46" s="14">
        <v>132</v>
      </c>
      <c r="W46" s="18">
        <v>0.10201388888888889</v>
      </c>
      <c r="X46" s="19"/>
      <c r="Y46" s="13"/>
      <c r="Z46" s="14"/>
      <c r="AA46" s="18"/>
      <c r="AB46" s="19"/>
    </row>
    <row r="47" spans="1:28" ht="15">
      <c r="A47" s="43" t="s">
        <v>268</v>
      </c>
      <c r="B47" s="14">
        <v>13</v>
      </c>
      <c r="C47" s="15" t="s">
        <v>49</v>
      </c>
      <c r="D47" s="16" t="s">
        <v>78</v>
      </c>
      <c r="E47" s="17" t="s">
        <v>39</v>
      </c>
      <c r="F47" s="17">
        <v>93752</v>
      </c>
      <c r="G47" s="15" t="s">
        <v>46</v>
      </c>
      <c r="H47" s="15" t="s">
        <v>227</v>
      </c>
      <c r="I47" s="41">
        <f t="shared" si="2"/>
        <v>0.19023954861110826</v>
      </c>
      <c r="J47" s="45">
        <f t="shared" si="3"/>
        <v>0.0036648495370357193</v>
      </c>
      <c r="M47" s="13">
        <v>19</v>
      </c>
      <c r="N47" s="14">
        <v>13</v>
      </c>
      <c r="O47" s="18">
        <v>0.07844907407407407</v>
      </c>
      <c r="P47" s="19"/>
      <c r="Q47" s="83" t="s">
        <v>281</v>
      </c>
      <c r="R47" s="14">
        <v>13</v>
      </c>
      <c r="S47" s="141">
        <v>0.009174733796293431</v>
      </c>
      <c r="T47" s="26"/>
      <c r="U47" s="13" t="s">
        <v>265</v>
      </c>
      <c r="V47" s="14">
        <v>13</v>
      </c>
      <c r="W47" s="18">
        <v>0.10261574074074074</v>
      </c>
      <c r="X47" s="19"/>
      <c r="Y47" s="13"/>
      <c r="Z47" s="14"/>
      <c r="AA47" s="18"/>
      <c r="AB47" s="19"/>
    </row>
    <row r="48" spans="1:28" ht="15">
      <c r="A48" s="43" t="s">
        <v>266</v>
      </c>
      <c r="B48" s="14">
        <v>122</v>
      </c>
      <c r="C48" s="15" t="s">
        <v>158</v>
      </c>
      <c r="D48" s="16" t="s">
        <v>159</v>
      </c>
      <c r="E48" s="17" t="s">
        <v>118</v>
      </c>
      <c r="F48" s="17">
        <v>19052</v>
      </c>
      <c r="G48" s="15" t="s">
        <v>46</v>
      </c>
      <c r="H48" s="15" t="s">
        <v>221</v>
      </c>
      <c r="I48" s="41">
        <f t="shared" si="2"/>
        <v>0.1912190624999988</v>
      </c>
      <c r="J48" s="45">
        <f t="shared" si="3"/>
        <v>0.004644363425926251</v>
      </c>
      <c r="M48" s="13">
        <v>41</v>
      </c>
      <c r="N48" s="14">
        <v>122</v>
      </c>
      <c r="O48" s="18">
        <v>0.07844907407407407</v>
      </c>
      <c r="P48" s="19"/>
      <c r="Q48" s="83" t="s">
        <v>276</v>
      </c>
      <c r="R48" s="14">
        <v>122</v>
      </c>
      <c r="S48" s="141">
        <v>0.009378784722221024</v>
      </c>
      <c r="T48" s="26"/>
      <c r="U48" s="13" t="s">
        <v>251</v>
      </c>
      <c r="V48" s="14">
        <v>122</v>
      </c>
      <c r="W48" s="18">
        <v>0.1033912037037037</v>
      </c>
      <c r="X48" s="19"/>
      <c r="Y48" s="13"/>
      <c r="Z48" s="14"/>
      <c r="AA48" s="18"/>
      <c r="AB48" s="19"/>
    </row>
    <row r="49" spans="1:28" ht="15">
      <c r="A49" s="43" t="s">
        <v>265</v>
      </c>
      <c r="B49" s="14">
        <v>16</v>
      </c>
      <c r="C49" s="15" t="s">
        <v>196</v>
      </c>
      <c r="D49" s="16" t="s">
        <v>195</v>
      </c>
      <c r="E49" s="17" t="s">
        <v>39</v>
      </c>
      <c r="F49" s="17">
        <v>150784</v>
      </c>
      <c r="G49" s="15" t="s">
        <v>28</v>
      </c>
      <c r="H49" s="15" t="s">
        <v>227</v>
      </c>
      <c r="I49" s="41">
        <f t="shared" si="2"/>
        <v>0.1914154745370354</v>
      </c>
      <c r="J49" s="45">
        <f t="shared" si="3"/>
        <v>0.004840775462962854</v>
      </c>
      <c r="M49" s="13">
        <v>42</v>
      </c>
      <c r="N49" s="14">
        <v>16</v>
      </c>
      <c r="O49" s="18">
        <v>0.07844907407407407</v>
      </c>
      <c r="P49" s="46"/>
      <c r="Q49" s="83" t="s">
        <v>271</v>
      </c>
      <c r="R49" s="14">
        <v>16</v>
      </c>
      <c r="S49" s="141">
        <v>0.009575196759257613</v>
      </c>
      <c r="T49" s="26"/>
      <c r="U49" s="13" t="s">
        <v>263</v>
      </c>
      <c r="V49" s="14">
        <v>16</v>
      </c>
      <c r="W49" s="18">
        <v>0.1033912037037037</v>
      </c>
      <c r="X49" s="19"/>
      <c r="Y49" s="13"/>
      <c r="Z49" s="14"/>
      <c r="AA49" s="18"/>
      <c r="AB49" s="19"/>
    </row>
    <row r="50" spans="1:28" ht="15">
      <c r="A50" s="43" t="s">
        <v>263</v>
      </c>
      <c r="B50" s="14">
        <v>27</v>
      </c>
      <c r="C50" s="15" t="s">
        <v>75</v>
      </c>
      <c r="D50" s="16" t="s">
        <v>68</v>
      </c>
      <c r="E50" s="17" t="s">
        <v>54</v>
      </c>
      <c r="F50" s="17" t="s">
        <v>59</v>
      </c>
      <c r="G50" s="15" t="s">
        <v>46</v>
      </c>
      <c r="H50" s="15" t="s">
        <v>226</v>
      </c>
      <c r="I50" s="41">
        <f t="shared" si="2"/>
        <v>0.1914784953703677</v>
      </c>
      <c r="J50" s="45">
        <f t="shared" si="3"/>
        <v>0.004903796296295171</v>
      </c>
      <c r="M50" s="13">
        <v>23</v>
      </c>
      <c r="N50" s="14">
        <v>27</v>
      </c>
      <c r="O50" s="18">
        <v>0.07844907407407407</v>
      </c>
      <c r="P50" s="19"/>
      <c r="Q50" s="83" t="s">
        <v>286</v>
      </c>
      <c r="R50" s="14">
        <v>27</v>
      </c>
      <c r="S50" s="141">
        <v>0.009325717592589933</v>
      </c>
      <c r="T50" s="26"/>
      <c r="U50" s="13" t="s">
        <v>261</v>
      </c>
      <c r="V50" s="14">
        <v>27</v>
      </c>
      <c r="W50" s="18">
        <v>0.1037037037037037</v>
      </c>
      <c r="X50" s="19"/>
      <c r="Y50" s="13"/>
      <c r="Z50" s="14"/>
      <c r="AA50" s="18"/>
      <c r="AB50" s="19"/>
    </row>
    <row r="51" spans="1:28" ht="15">
      <c r="A51" s="43" t="s">
        <v>262</v>
      </c>
      <c r="B51" s="14">
        <v>74</v>
      </c>
      <c r="C51" s="15" t="s">
        <v>162</v>
      </c>
      <c r="D51" s="16" t="s">
        <v>163</v>
      </c>
      <c r="E51" s="17" t="s">
        <v>146</v>
      </c>
      <c r="F51" s="17">
        <v>3706</v>
      </c>
      <c r="G51" s="15" t="s">
        <v>28</v>
      </c>
      <c r="H51" s="15" t="s">
        <v>223</v>
      </c>
      <c r="I51" s="41">
        <f t="shared" si="2"/>
        <v>0.1915737152777763</v>
      </c>
      <c r="J51" s="45">
        <f t="shared" si="3"/>
        <v>0.004999016203703771</v>
      </c>
      <c r="M51" s="13">
        <v>37</v>
      </c>
      <c r="N51" s="14">
        <v>74</v>
      </c>
      <c r="O51" s="18">
        <v>0.07844907407407407</v>
      </c>
      <c r="P51" s="19"/>
      <c r="Q51" s="83" t="s">
        <v>255</v>
      </c>
      <c r="R51" s="14">
        <v>74</v>
      </c>
      <c r="S51" s="141">
        <v>0.009733437499998533</v>
      </c>
      <c r="T51" s="26"/>
      <c r="U51" s="13" t="s">
        <v>262</v>
      </c>
      <c r="V51" s="14">
        <v>74</v>
      </c>
      <c r="W51" s="18">
        <v>0.1033912037037037</v>
      </c>
      <c r="X51" s="19"/>
      <c r="Y51" s="13"/>
      <c r="Z51" s="14"/>
      <c r="AA51" s="18"/>
      <c r="AB51" s="19"/>
    </row>
    <row r="52" spans="1:28" ht="15">
      <c r="A52" s="43" t="s">
        <v>251</v>
      </c>
      <c r="B52" s="14">
        <v>46</v>
      </c>
      <c r="C52" s="15" t="s">
        <v>85</v>
      </c>
      <c r="D52" s="16" t="s">
        <v>86</v>
      </c>
      <c r="E52" s="17" t="s">
        <v>26</v>
      </c>
      <c r="F52" s="17">
        <v>12006</v>
      </c>
      <c r="G52" s="15" t="s">
        <v>46</v>
      </c>
      <c r="H52" s="15" t="s">
        <v>224</v>
      </c>
      <c r="I52" s="41">
        <f t="shared" si="2"/>
        <v>0.19250739583333154</v>
      </c>
      <c r="J52" s="45">
        <f t="shared" si="3"/>
        <v>0.005932696759259004</v>
      </c>
      <c r="M52" s="13">
        <v>30</v>
      </c>
      <c r="N52" s="14">
        <v>46</v>
      </c>
      <c r="O52" s="18">
        <v>0.07844907407407407</v>
      </c>
      <c r="P52" s="19"/>
      <c r="Q52" s="83" t="s">
        <v>280</v>
      </c>
      <c r="R52" s="14">
        <v>46</v>
      </c>
      <c r="S52" s="141">
        <v>0.00937082175925747</v>
      </c>
      <c r="T52" s="26"/>
      <c r="U52" s="13" t="s">
        <v>253</v>
      </c>
      <c r="V52" s="14">
        <v>46</v>
      </c>
      <c r="W52" s="18">
        <v>0.1046875</v>
      </c>
      <c r="X52" s="19"/>
      <c r="Y52" s="13"/>
      <c r="Z52" s="14"/>
      <c r="AA52" s="18"/>
      <c r="AB52" s="19"/>
    </row>
    <row r="53" spans="1:28" ht="15">
      <c r="A53" s="43" t="s">
        <v>261</v>
      </c>
      <c r="B53" s="14">
        <v>25</v>
      </c>
      <c r="C53" s="15" t="s">
        <v>73</v>
      </c>
      <c r="D53" s="16" t="s">
        <v>66</v>
      </c>
      <c r="E53" s="17" t="s">
        <v>54</v>
      </c>
      <c r="F53" s="17" t="s">
        <v>59</v>
      </c>
      <c r="G53" s="15" t="s">
        <v>46</v>
      </c>
      <c r="H53" s="15" t="s">
        <v>226</v>
      </c>
      <c r="I53" s="41">
        <f t="shared" si="2"/>
        <v>0.19259689814814426</v>
      </c>
      <c r="J53" s="45">
        <f t="shared" si="3"/>
        <v>0.006022199074071727</v>
      </c>
      <c r="M53" s="13">
        <v>3</v>
      </c>
      <c r="N53" s="14">
        <v>25</v>
      </c>
      <c r="O53" s="18">
        <v>0.07844907407407407</v>
      </c>
      <c r="P53" s="19">
        <v>8.101851851851852E-05</v>
      </c>
      <c r="Q53" s="83" t="s">
        <v>260</v>
      </c>
      <c r="R53" s="14">
        <v>25</v>
      </c>
      <c r="S53" s="141">
        <v>0.009541342592588709</v>
      </c>
      <c r="T53" s="26"/>
      <c r="U53" s="13" t="s">
        <v>256</v>
      </c>
      <c r="V53" s="14">
        <v>25</v>
      </c>
      <c r="W53" s="18">
        <v>0.1046875</v>
      </c>
      <c r="X53" s="19"/>
      <c r="Y53" s="13"/>
      <c r="Z53" s="14"/>
      <c r="AA53" s="18"/>
      <c r="AB53" s="19"/>
    </row>
    <row r="54" spans="1:28" ht="15">
      <c r="A54" s="43" t="s">
        <v>253</v>
      </c>
      <c r="B54" s="14">
        <v>11</v>
      </c>
      <c r="C54" s="15" t="s">
        <v>42</v>
      </c>
      <c r="D54" s="16" t="s">
        <v>43</v>
      </c>
      <c r="E54" s="17" t="s">
        <v>39</v>
      </c>
      <c r="F54" s="17">
        <v>62012</v>
      </c>
      <c r="G54" s="15" t="s">
        <v>46</v>
      </c>
      <c r="H54" s="15" t="s">
        <v>227</v>
      </c>
      <c r="I54" s="41">
        <f t="shared" si="2"/>
        <v>0.1928965740740725</v>
      </c>
      <c r="J54" s="45">
        <f t="shared" si="3"/>
        <v>0.006321874999999977</v>
      </c>
      <c r="M54" s="13">
        <v>35</v>
      </c>
      <c r="N54" s="14">
        <v>11</v>
      </c>
      <c r="O54" s="18">
        <v>0.07844907407407407</v>
      </c>
      <c r="P54" s="19"/>
      <c r="Q54" s="83" t="s">
        <v>252</v>
      </c>
      <c r="R54" s="14">
        <v>11</v>
      </c>
      <c r="S54" s="141">
        <v>0.00975999999999843</v>
      </c>
      <c r="T54" s="26"/>
      <c r="U54" s="13" t="s">
        <v>258</v>
      </c>
      <c r="V54" s="14">
        <v>11</v>
      </c>
      <c r="W54" s="18">
        <v>0.1046875</v>
      </c>
      <c r="X54" s="19"/>
      <c r="Y54" s="13"/>
      <c r="Z54" s="14"/>
      <c r="AA54" s="18"/>
      <c r="AB54" s="19"/>
    </row>
    <row r="55" spans="1:28" ht="15">
      <c r="A55" s="43" t="s">
        <v>258</v>
      </c>
      <c r="B55" s="14">
        <v>26</v>
      </c>
      <c r="C55" s="15" t="s">
        <v>74</v>
      </c>
      <c r="D55" s="16" t="s">
        <v>67</v>
      </c>
      <c r="E55" s="17" t="s">
        <v>54</v>
      </c>
      <c r="F55" s="17" t="s">
        <v>60</v>
      </c>
      <c r="G55" s="15" t="s">
        <v>46</v>
      </c>
      <c r="H55" s="15" t="s">
        <v>226</v>
      </c>
      <c r="I55" s="41">
        <f t="shared" si="2"/>
        <v>0.19300432870370285</v>
      </c>
      <c r="J55" s="45">
        <f t="shared" si="3"/>
        <v>0.006429629629630312</v>
      </c>
      <c r="M55" s="13">
        <v>50</v>
      </c>
      <c r="N55" s="14">
        <v>26</v>
      </c>
      <c r="O55" s="18">
        <v>0.07861111111111112</v>
      </c>
      <c r="P55" s="19">
        <v>1.1574074074074073E-05</v>
      </c>
      <c r="Q55" s="83" t="s">
        <v>258</v>
      </c>
      <c r="R55" s="14">
        <v>26</v>
      </c>
      <c r="S55" s="141">
        <v>0.009717291666665785</v>
      </c>
      <c r="T55" s="26"/>
      <c r="U55" s="13" t="s">
        <v>254</v>
      </c>
      <c r="V55" s="14">
        <v>26</v>
      </c>
      <c r="W55" s="18">
        <v>0.1046875</v>
      </c>
      <c r="X55" s="19"/>
      <c r="Y55" s="13"/>
      <c r="Z55" s="14"/>
      <c r="AA55" s="18"/>
      <c r="AB55" s="19"/>
    </row>
    <row r="56" spans="1:28" ht="15">
      <c r="A56" s="43" t="s">
        <v>256</v>
      </c>
      <c r="B56" s="14">
        <v>15</v>
      </c>
      <c r="C56" s="15" t="s">
        <v>79</v>
      </c>
      <c r="D56" s="16" t="s">
        <v>80</v>
      </c>
      <c r="E56" s="17" t="s">
        <v>39</v>
      </c>
      <c r="F56" s="17">
        <v>62374</v>
      </c>
      <c r="G56" s="15" t="s">
        <v>27</v>
      </c>
      <c r="H56" s="15" t="s">
        <v>227</v>
      </c>
      <c r="I56" s="41">
        <f t="shared" si="2"/>
        <v>0.1931182870370368</v>
      </c>
      <c r="J56" s="45">
        <f t="shared" si="3"/>
        <v>0.0065435879629642535</v>
      </c>
      <c r="M56" s="13">
        <v>59</v>
      </c>
      <c r="N56" s="14">
        <v>15</v>
      </c>
      <c r="O56" s="18">
        <v>0.07892361111111111</v>
      </c>
      <c r="P56" s="19"/>
      <c r="Q56" s="83" t="s">
        <v>277</v>
      </c>
      <c r="R56" s="14">
        <v>15</v>
      </c>
      <c r="S56" s="141">
        <v>0.00950717592592568</v>
      </c>
      <c r="T56" s="26"/>
      <c r="U56" s="13" t="s">
        <v>252</v>
      </c>
      <c r="V56" s="14">
        <v>15</v>
      </c>
      <c r="W56" s="18">
        <v>0.1046875</v>
      </c>
      <c r="X56" s="19"/>
      <c r="Y56" s="13"/>
      <c r="Z56" s="14"/>
      <c r="AA56" s="18"/>
      <c r="AB56" s="19"/>
    </row>
    <row r="57" spans="1:28" ht="15">
      <c r="A57" s="43" t="s">
        <v>255</v>
      </c>
      <c r="B57" s="14">
        <v>44</v>
      </c>
      <c r="C57" s="15" t="s">
        <v>114</v>
      </c>
      <c r="D57" s="16" t="s">
        <v>115</v>
      </c>
      <c r="E57" s="17" t="s">
        <v>26</v>
      </c>
      <c r="F57" s="17">
        <v>15228</v>
      </c>
      <c r="G57" s="15" t="s">
        <v>28</v>
      </c>
      <c r="H57" s="15" t="s">
        <v>224</v>
      </c>
      <c r="I57" s="41">
        <f t="shared" si="2"/>
        <v>0.19334089120370024</v>
      </c>
      <c r="J57" s="45">
        <f t="shared" si="3"/>
        <v>0.006766192129627702</v>
      </c>
      <c r="M57" s="13">
        <v>8</v>
      </c>
      <c r="N57" s="14">
        <v>44</v>
      </c>
      <c r="O57" s="18">
        <v>0.07844907407407407</v>
      </c>
      <c r="P57" s="19"/>
      <c r="Q57" s="83" t="s">
        <v>273</v>
      </c>
      <c r="R57" s="14">
        <v>44</v>
      </c>
      <c r="S57" s="141">
        <v>0.00955616898147802</v>
      </c>
      <c r="T57" s="26"/>
      <c r="U57" s="13" t="s">
        <v>249</v>
      </c>
      <c r="V57" s="14">
        <v>44</v>
      </c>
      <c r="W57" s="18">
        <v>0.10533564814814815</v>
      </c>
      <c r="X57" s="19"/>
      <c r="Y57" s="13"/>
      <c r="Z57" s="14"/>
      <c r="AA57" s="18"/>
      <c r="AB57" s="19"/>
    </row>
    <row r="58" spans="1:28" ht="15">
      <c r="A58" s="43" t="s">
        <v>254</v>
      </c>
      <c r="B58" s="14">
        <v>31</v>
      </c>
      <c r="C58" s="15" t="s">
        <v>122</v>
      </c>
      <c r="D58" s="16" t="s">
        <v>123</v>
      </c>
      <c r="E58" s="17" t="s">
        <v>84</v>
      </c>
      <c r="F58" s="17">
        <v>16602</v>
      </c>
      <c r="G58" s="15" t="s">
        <v>46</v>
      </c>
      <c r="H58" s="15" t="s">
        <v>224</v>
      </c>
      <c r="I58" s="41">
        <f t="shared" si="2"/>
        <v>0.19406973379629294</v>
      </c>
      <c r="J58" s="45">
        <f t="shared" si="3"/>
        <v>0.007495034722220406</v>
      </c>
      <c r="M58" s="13">
        <v>2</v>
      </c>
      <c r="N58" s="14">
        <v>31</v>
      </c>
      <c r="O58" s="18">
        <v>0.07844907407407407</v>
      </c>
      <c r="P58" s="19">
        <v>6.944444444444444E-05</v>
      </c>
      <c r="Q58" s="83" t="s">
        <v>290</v>
      </c>
      <c r="R58" s="14">
        <v>31</v>
      </c>
      <c r="S58" s="141">
        <v>0.009208622685181855</v>
      </c>
      <c r="T58" s="26"/>
      <c r="U58" s="13" t="s">
        <v>237</v>
      </c>
      <c r="V58" s="14">
        <v>31</v>
      </c>
      <c r="W58" s="18">
        <v>0.10648148148148147</v>
      </c>
      <c r="X58" s="19"/>
      <c r="Y58" s="13"/>
      <c r="Z58" s="14"/>
      <c r="AA58" s="18"/>
      <c r="AB58" s="19"/>
    </row>
    <row r="59" spans="1:28" ht="15">
      <c r="A59" s="43" t="s">
        <v>252</v>
      </c>
      <c r="B59" s="14">
        <v>161</v>
      </c>
      <c r="C59" s="15" t="s">
        <v>180</v>
      </c>
      <c r="D59" s="16" t="s">
        <v>181</v>
      </c>
      <c r="E59" s="17" t="s">
        <v>182</v>
      </c>
      <c r="F59" s="17">
        <v>9611</v>
      </c>
      <c r="G59" s="15" t="s">
        <v>28</v>
      </c>
      <c r="H59" s="15" t="s">
        <v>230</v>
      </c>
      <c r="I59" s="41">
        <f t="shared" si="2"/>
        <v>0.19410987268518384</v>
      </c>
      <c r="J59" s="45">
        <f t="shared" si="3"/>
        <v>0.007535173611111307</v>
      </c>
      <c r="M59" s="13">
        <v>57</v>
      </c>
      <c r="N59" s="14">
        <v>161</v>
      </c>
      <c r="O59" s="18">
        <v>0.07861111111111112</v>
      </c>
      <c r="P59" s="19"/>
      <c r="Q59" s="83" t="s">
        <v>361</v>
      </c>
      <c r="R59" s="14">
        <v>161</v>
      </c>
      <c r="S59" s="141">
        <v>0.010707094907406057</v>
      </c>
      <c r="T59" s="26"/>
      <c r="U59" s="13" t="s">
        <v>250</v>
      </c>
      <c r="V59" s="14">
        <v>161</v>
      </c>
      <c r="W59" s="18">
        <v>0.10479166666666667</v>
      </c>
      <c r="X59" s="19"/>
      <c r="Y59" s="13"/>
      <c r="Z59" s="14"/>
      <c r="AA59" s="18"/>
      <c r="AB59" s="19"/>
    </row>
    <row r="60" spans="1:28" ht="15">
      <c r="A60" s="43" t="s">
        <v>250</v>
      </c>
      <c r="B60" s="14">
        <v>153</v>
      </c>
      <c r="C60" s="15" t="s">
        <v>99</v>
      </c>
      <c r="D60" s="16" t="s">
        <v>100</v>
      </c>
      <c r="E60" s="17" t="s">
        <v>36</v>
      </c>
      <c r="F60" s="17">
        <v>13192</v>
      </c>
      <c r="G60" s="15" t="s">
        <v>46</v>
      </c>
      <c r="H60" s="15" t="s">
        <v>222</v>
      </c>
      <c r="I60" s="41">
        <f t="shared" si="2"/>
        <v>0.1947534953703704</v>
      </c>
      <c r="J60" s="45">
        <f t="shared" si="3"/>
        <v>0.008178796296297863</v>
      </c>
      <c r="M60" s="13">
        <v>63</v>
      </c>
      <c r="N60" s="14">
        <v>153</v>
      </c>
      <c r="O60" s="18">
        <v>0.08299768518518519</v>
      </c>
      <c r="P60" s="19"/>
      <c r="Q60" s="83" t="s">
        <v>254</v>
      </c>
      <c r="R60" s="14">
        <v>153</v>
      </c>
      <c r="S60" s="141">
        <v>0.009741921296296318</v>
      </c>
      <c r="T60" s="26"/>
      <c r="U60" s="13" t="s">
        <v>269</v>
      </c>
      <c r="V60" s="14">
        <v>153</v>
      </c>
      <c r="W60" s="18">
        <v>0.10201388888888889</v>
      </c>
      <c r="X60" s="19"/>
      <c r="Y60" s="13"/>
      <c r="Z60" s="14"/>
      <c r="AA60" s="18"/>
      <c r="AB60" s="19"/>
    </row>
    <row r="61" spans="1:28" ht="15">
      <c r="A61" s="43" t="s">
        <v>249</v>
      </c>
      <c r="B61" s="14">
        <v>41</v>
      </c>
      <c r="C61" s="15" t="s">
        <v>135</v>
      </c>
      <c r="D61" s="16" t="s">
        <v>136</v>
      </c>
      <c r="E61" s="17" t="s">
        <v>26</v>
      </c>
      <c r="F61" s="17">
        <v>17641</v>
      </c>
      <c r="G61" s="15" t="s">
        <v>28</v>
      </c>
      <c r="H61" s="15" t="s">
        <v>224</v>
      </c>
      <c r="I61" s="41">
        <f t="shared" si="2"/>
        <v>0.19602530092592352</v>
      </c>
      <c r="J61" s="45">
        <f t="shared" si="3"/>
        <v>0.009450601851850982</v>
      </c>
      <c r="M61" s="13">
        <v>18</v>
      </c>
      <c r="N61" s="14">
        <v>41</v>
      </c>
      <c r="O61" s="18">
        <v>0.07844907407407407</v>
      </c>
      <c r="P61" s="19"/>
      <c r="Q61" s="83" t="s">
        <v>283</v>
      </c>
      <c r="R61" s="14">
        <v>41</v>
      </c>
      <c r="S61" s="141">
        <v>0.00934706018518277</v>
      </c>
      <c r="T61" s="26"/>
      <c r="U61" s="13" t="s">
        <v>248</v>
      </c>
      <c r="V61" s="14">
        <v>41</v>
      </c>
      <c r="W61" s="18">
        <v>0.10822916666666667</v>
      </c>
      <c r="X61" s="19"/>
      <c r="Y61" s="13"/>
      <c r="Z61" s="14"/>
      <c r="AA61" s="18"/>
      <c r="AB61" s="19"/>
    </row>
    <row r="62" spans="1:28" ht="15">
      <c r="A62" s="43" t="s">
        <v>237</v>
      </c>
      <c r="B62" s="14">
        <v>9</v>
      </c>
      <c r="C62" s="15" t="s">
        <v>173</v>
      </c>
      <c r="D62" s="16" t="s">
        <v>174</v>
      </c>
      <c r="E62" s="17" t="s">
        <v>175</v>
      </c>
      <c r="F62" s="17">
        <v>7414</v>
      </c>
      <c r="G62" s="15" t="s">
        <v>28</v>
      </c>
      <c r="H62" s="15" t="s">
        <v>228</v>
      </c>
      <c r="I62" s="41">
        <f t="shared" si="2"/>
        <v>0.1964959606481474</v>
      </c>
      <c r="J62" s="45">
        <f t="shared" si="3"/>
        <v>0.009921261574074858</v>
      </c>
      <c r="M62" s="13">
        <v>48</v>
      </c>
      <c r="N62" s="14">
        <v>9</v>
      </c>
      <c r="O62" s="18">
        <v>0.07861111111111112</v>
      </c>
      <c r="P62" s="19"/>
      <c r="Q62" s="83" t="s">
        <v>259</v>
      </c>
      <c r="R62" s="14">
        <v>9</v>
      </c>
      <c r="S62" s="141">
        <v>0.00958623842592515</v>
      </c>
      <c r="T62" s="26"/>
      <c r="U62" s="13" t="s">
        <v>243</v>
      </c>
      <c r="V62" s="14">
        <v>9</v>
      </c>
      <c r="W62" s="18">
        <v>0.10829861111111111</v>
      </c>
      <c r="X62" s="19"/>
      <c r="Y62" s="13"/>
      <c r="Z62" s="14"/>
      <c r="AA62" s="18"/>
      <c r="AB62" s="19"/>
    </row>
    <row r="63" spans="1:28" ht="15">
      <c r="A63" s="43" t="s">
        <v>241</v>
      </c>
      <c r="B63" s="14">
        <v>45</v>
      </c>
      <c r="C63" s="15" t="s">
        <v>137</v>
      </c>
      <c r="D63" s="16" t="s">
        <v>138</v>
      </c>
      <c r="E63" s="17" t="s">
        <v>26</v>
      </c>
      <c r="F63" s="17">
        <v>17773</v>
      </c>
      <c r="G63" s="15" t="s">
        <v>46</v>
      </c>
      <c r="H63" s="15" t="s">
        <v>224</v>
      </c>
      <c r="I63" s="41">
        <f t="shared" si="2"/>
        <v>0.19696679398148081</v>
      </c>
      <c r="J63" s="45">
        <f t="shared" si="3"/>
        <v>0.010392094907408278</v>
      </c>
      <c r="M63" s="13">
        <v>60</v>
      </c>
      <c r="N63" s="14">
        <v>45</v>
      </c>
      <c r="O63" s="18">
        <v>0.07945601851851852</v>
      </c>
      <c r="P63" s="49"/>
      <c r="Q63" s="83" t="s">
        <v>288</v>
      </c>
      <c r="R63" s="14">
        <v>45</v>
      </c>
      <c r="S63" s="141">
        <v>0.009281608796295606</v>
      </c>
      <c r="T63" s="26"/>
      <c r="U63" s="13" t="s">
        <v>241</v>
      </c>
      <c r="V63" s="14">
        <v>45</v>
      </c>
      <c r="W63" s="18">
        <v>0.10822916666666667</v>
      </c>
      <c r="X63" s="19"/>
      <c r="Y63" s="13"/>
      <c r="Z63" s="14"/>
      <c r="AA63" s="18"/>
      <c r="AB63" s="19"/>
    </row>
    <row r="64" spans="1:28" ht="15">
      <c r="A64" s="43" t="s">
        <v>248</v>
      </c>
      <c r="B64" s="14">
        <v>56</v>
      </c>
      <c r="C64" s="15" t="s">
        <v>201</v>
      </c>
      <c r="D64" s="16" t="s">
        <v>202</v>
      </c>
      <c r="E64" s="17" t="s">
        <v>22</v>
      </c>
      <c r="F64" s="99">
        <v>7217</v>
      </c>
      <c r="G64" s="15" t="s">
        <v>46</v>
      </c>
      <c r="H64" s="15" t="s">
        <v>225</v>
      </c>
      <c r="I64" s="41">
        <f t="shared" si="2"/>
        <v>0.19935701388888835</v>
      </c>
      <c r="J64" s="45">
        <f t="shared" si="3"/>
        <v>0.012782314814815815</v>
      </c>
      <c r="M64" s="13">
        <v>62</v>
      </c>
      <c r="N64" s="14">
        <v>56</v>
      </c>
      <c r="O64" s="18">
        <v>0.08078703703703703</v>
      </c>
      <c r="P64" s="49"/>
      <c r="Q64" s="83" t="s">
        <v>238</v>
      </c>
      <c r="R64" s="14">
        <v>56</v>
      </c>
      <c r="S64" s="141">
        <v>0.010340810185184655</v>
      </c>
      <c r="T64" s="26"/>
      <c r="U64" s="13" t="s">
        <v>246</v>
      </c>
      <c r="V64" s="14">
        <v>56</v>
      </c>
      <c r="W64" s="18">
        <v>0.10822916666666667</v>
      </c>
      <c r="X64" s="19"/>
      <c r="Y64" s="13"/>
      <c r="Z64" s="14"/>
      <c r="AA64" s="18"/>
      <c r="AB64" s="19"/>
    </row>
    <row r="65" spans="1:28" ht="15">
      <c r="A65" s="43" t="s">
        <v>246</v>
      </c>
      <c r="B65" s="14">
        <v>173</v>
      </c>
      <c r="C65" s="15" t="s">
        <v>110</v>
      </c>
      <c r="D65" s="16" t="s">
        <v>111</v>
      </c>
      <c r="E65" s="17" t="s">
        <v>25</v>
      </c>
      <c r="F65" s="17">
        <v>13882</v>
      </c>
      <c r="G65" s="15" t="s">
        <v>46</v>
      </c>
      <c r="H65" s="15" t="s">
        <v>223</v>
      </c>
      <c r="I65" s="41">
        <f t="shared" si="2"/>
        <v>0.20227290509259116</v>
      </c>
      <c r="J65" s="45">
        <f t="shared" si="3"/>
        <v>0.015698206018518623</v>
      </c>
      <c r="M65" s="13">
        <v>55</v>
      </c>
      <c r="N65" s="14">
        <v>173</v>
      </c>
      <c r="O65" s="18">
        <v>0.07861111111111112</v>
      </c>
      <c r="P65" s="20"/>
      <c r="Q65" s="83" t="s">
        <v>244</v>
      </c>
      <c r="R65" s="14">
        <v>173</v>
      </c>
      <c r="S65" s="141">
        <v>0.010247442129628175</v>
      </c>
      <c r="T65" s="26"/>
      <c r="U65" s="13" t="s">
        <v>245</v>
      </c>
      <c r="V65" s="14">
        <v>173</v>
      </c>
      <c r="W65" s="18">
        <v>0.11341435185185185</v>
      </c>
      <c r="X65" s="19"/>
      <c r="Y65" s="13"/>
      <c r="Z65" s="14"/>
      <c r="AA65" s="18"/>
      <c r="AB65" s="19"/>
    </row>
    <row r="66" spans="1:28" ht="15">
      <c r="A66" s="43" t="s">
        <v>243</v>
      </c>
      <c r="B66" s="14">
        <v>12</v>
      </c>
      <c r="C66" s="15" t="s">
        <v>40</v>
      </c>
      <c r="D66" s="16" t="s">
        <v>41</v>
      </c>
      <c r="E66" s="17" t="s">
        <v>39</v>
      </c>
      <c r="F66" s="17">
        <v>61924</v>
      </c>
      <c r="G66" s="15" t="s">
        <v>28</v>
      </c>
      <c r="H66" s="15" t="s">
        <v>227</v>
      </c>
      <c r="I66" s="41">
        <f t="shared" si="2"/>
        <v>0.20243167824073952</v>
      </c>
      <c r="J66" s="45">
        <f t="shared" si="3"/>
        <v>0.01585697916666698</v>
      </c>
      <c r="M66" s="13">
        <v>49</v>
      </c>
      <c r="N66" s="14">
        <v>12</v>
      </c>
      <c r="O66" s="18">
        <v>0.07861111111111112</v>
      </c>
      <c r="P66" s="19"/>
      <c r="Q66" s="83" t="s">
        <v>356</v>
      </c>
      <c r="R66" s="14">
        <v>12</v>
      </c>
      <c r="S66" s="141">
        <v>0.010406215277776552</v>
      </c>
      <c r="T66" s="26"/>
      <c r="U66" s="13" t="s">
        <v>244</v>
      </c>
      <c r="V66" s="14">
        <v>12</v>
      </c>
      <c r="W66" s="18">
        <v>0.11341435185185185</v>
      </c>
      <c r="X66" s="19"/>
      <c r="Y66" s="13"/>
      <c r="Z66" s="14"/>
      <c r="AA66" s="18"/>
      <c r="AB66" s="19"/>
    </row>
    <row r="67" spans="1:28" ht="15">
      <c r="A67" s="43" t="s">
        <v>245</v>
      </c>
      <c r="B67" s="14">
        <v>157</v>
      </c>
      <c r="C67" s="15" t="s">
        <v>105</v>
      </c>
      <c r="D67" s="16" t="s">
        <v>106</v>
      </c>
      <c r="E67" s="17" t="s">
        <v>36</v>
      </c>
      <c r="F67" s="17">
        <v>13538</v>
      </c>
      <c r="G67" s="15" t="s">
        <v>28</v>
      </c>
      <c r="H67" s="15" t="s">
        <v>222</v>
      </c>
      <c r="I67" s="41">
        <f t="shared" si="2"/>
        <v>0.2028838078703706</v>
      </c>
      <c r="J67" s="45">
        <f t="shared" si="3"/>
        <v>0.016309108796298072</v>
      </c>
      <c r="M67" s="13">
        <v>67</v>
      </c>
      <c r="N67" s="14">
        <v>157</v>
      </c>
      <c r="O67" s="18">
        <v>0.09065972222222222</v>
      </c>
      <c r="P67" s="19"/>
      <c r="Q67" s="83" t="s">
        <v>268</v>
      </c>
      <c r="R67" s="14">
        <v>157</v>
      </c>
      <c r="S67" s="141">
        <v>0.009608344907407642</v>
      </c>
      <c r="T67" s="26"/>
      <c r="U67" s="13" t="s">
        <v>266</v>
      </c>
      <c r="V67" s="14">
        <v>157</v>
      </c>
      <c r="W67" s="18">
        <v>0.10261574074074074</v>
      </c>
      <c r="X67" s="19"/>
      <c r="Y67" s="13"/>
      <c r="Z67" s="14"/>
      <c r="AA67" s="18"/>
      <c r="AB67" s="19"/>
    </row>
    <row r="68" spans="1:28" ht="15">
      <c r="A68" s="43" t="s">
        <v>244</v>
      </c>
      <c r="B68" s="14">
        <v>133</v>
      </c>
      <c r="C68" s="15" t="s">
        <v>92</v>
      </c>
      <c r="D68" s="16" t="s">
        <v>93</v>
      </c>
      <c r="E68" s="17" t="s">
        <v>33</v>
      </c>
      <c r="F68" s="17">
        <v>12896</v>
      </c>
      <c r="G68" s="15" t="s">
        <v>28</v>
      </c>
      <c r="H68" s="15" t="s">
        <v>221</v>
      </c>
      <c r="I68" s="41">
        <f t="shared" si="2"/>
        <v>0.2056713888888887</v>
      </c>
      <c r="J68" s="45">
        <f t="shared" si="3"/>
        <v>0.01909668981481616</v>
      </c>
      <c r="M68" s="13">
        <v>68</v>
      </c>
      <c r="N68" s="14">
        <v>133</v>
      </c>
      <c r="O68" s="18">
        <v>0.09065972222222222</v>
      </c>
      <c r="P68" s="49"/>
      <c r="Q68" s="83" t="s">
        <v>239</v>
      </c>
      <c r="R68" s="14">
        <v>133</v>
      </c>
      <c r="S68" s="141">
        <v>0.010324166666666456</v>
      </c>
      <c r="T68" s="26"/>
      <c r="U68" s="13" t="s">
        <v>255</v>
      </c>
      <c r="V68" s="14">
        <v>133</v>
      </c>
      <c r="W68" s="18">
        <v>0.1046875</v>
      </c>
      <c r="X68" s="19"/>
      <c r="Y68" s="13"/>
      <c r="Z68" s="14"/>
      <c r="AA68" s="18"/>
      <c r="AB68" s="19"/>
    </row>
    <row r="69" spans="1:28" ht="15">
      <c r="A69" s="43" t="s">
        <v>242</v>
      </c>
      <c r="B69" s="14">
        <v>158</v>
      </c>
      <c r="C69" s="15" t="s">
        <v>37</v>
      </c>
      <c r="D69" s="16" t="s">
        <v>38</v>
      </c>
      <c r="E69" s="17" t="s">
        <v>36</v>
      </c>
      <c r="F69" s="17">
        <v>14769</v>
      </c>
      <c r="G69" s="15" t="s">
        <v>28</v>
      </c>
      <c r="H69" s="15" t="s">
        <v>222</v>
      </c>
      <c r="I69" s="41">
        <f t="shared" si="2"/>
        <v>0.20619116898148068</v>
      </c>
      <c r="J69" s="45">
        <f t="shared" si="3"/>
        <v>0.019616469907408146</v>
      </c>
      <c r="M69" s="13">
        <v>58</v>
      </c>
      <c r="N69" s="14">
        <v>158</v>
      </c>
      <c r="O69" s="18">
        <v>0.07861111111111112</v>
      </c>
      <c r="P69" s="49"/>
      <c r="Q69" s="83" t="s">
        <v>242</v>
      </c>
      <c r="R69" s="14">
        <v>158</v>
      </c>
      <c r="S69" s="141">
        <v>0.010311539351851053</v>
      </c>
      <c r="T69" s="26"/>
      <c r="U69" s="13" t="s">
        <v>242</v>
      </c>
      <c r="V69" s="14">
        <v>158</v>
      </c>
      <c r="W69" s="18">
        <v>0.11726851851851851</v>
      </c>
      <c r="X69" s="19"/>
      <c r="Y69" s="13"/>
      <c r="Z69" s="14"/>
      <c r="AA69" s="18"/>
      <c r="AB69" s="19"/>
    </row>
    <row r="70" spans="1:28" ht="15">
      <c r="A70" s="43" t="s">
        <v>240</v>
      </c>
      <c r="B70" s="14">
        <v>2</v>
      </c>
      <c r="C70" s="15" t="s">
        <v>89</v>
      </c>
      <c r="D70" s="16" t="s">
        <v>90</v>
      </c>
      <c r="E70" s="17" t="s">
        <v>91</v>
      </c>
      <c r="F70" s="17">
        <v>12832</v>
      </c>
      <c r="G70" s="15" t="s">
        <v>46</v>
      </c>
      <c r="H70" s="15" t="s">
        <v>228</v>
      </c>
      <c r="I70" s="41">
        <f t="shared" si="2"/>
        <v>0.20805512731481474</v>
      </c>
      <c r="J70" s="45">
        <f t="shared" si="3"/>
        <v>0.0214804282407422</v>
      </c>
      <c r="M70" s="13">
        <v>61</v>
      </c>
      <c r="N70" s="14">
        <v>2</v>
      </c>
      <c r="O70" s="18">
        <v>0.07975694444444444</v>
      </c>
      <c r="P70" s="49"/>
      <c r="Q70" s="83" t="s">
        <v>357</v>
      </c>
      <c r="R70" s="14">
        <v>2</v>
      </c>
      <c r="S70" s="141">
        <v>0.010416238425925841</v>
      </c>
      <c r="T70" s="26"/>
      <c r="U70" s="13" t="s">
        <v>240</v>
      </c>
      <c r="V70" s="14">
        <v>2</v>
      </c>
      <c r="W70" s="18">
        <v>0.11788194444444444</v>
      </c>
      <c r="X70" s="19"/>
      <c r="Y70" s="13"/>
      <c r="Z70" s="14"/>
      <c r="AA70" s="18"/>
      <c r="AB70" s="19"/>
    </row>
    <row r="71" spans="1:28" ht="15">
      <c r="A71" s="43" t="s">
        <v>239</v>
      </c>
      <c r="B71" s="14">
        <v>58</v>
      </c>
      <c r="C71" s="15" t="s">
        <v>119</v>
      </c>
      <c r="D71" s="16" t="s">
        <v>153</v>
      </c>
      <c r="E71" s="17" t="s">
        <v>154</v>
      </c>
      <c r="F71" s="17">
        <v>18595</v>
      </c>
      <c r="G71" s="15" t="s">
        <v>28</v>
      </c>
      <c r="H71" s="15" t="s">
        <v>225</v>
      </c>
      <c r="I71" s="41">
        <f t="shared" si="2"/>
        <v>0.20813886574073864</v>
      </c>
      <c r="J71" s="45">
        <f t="shared" si="3"/>
        <v>0.021564166666666107</v>
      </c>
      <c r="M71" s="13">
        <v>24</v>
      </c>
      <c r="N71" s="14">
        <v>58</v>
      </c>
      <c r="O71" s="18">
        <v>0.07844907407407407</v>
      </c>
      <c r="P71" s="49"/>
      <c r="Q71" s="83" t="s">
        <v>248</v>
      </c>
      <c r="R71" s="14">
        <v>58</v>
      </c>
      <c r="S71" s="141">
        <v>0.00986340277777567</v>
      </c>
      <c r="T71" s="26"/>
      <c r="U71" s="13" t="s">
        <v>355</v>
      </c>
      <c r="V71" s="14">
        <v>58</v>
      </c>
      <c r="W71" s="18">
        <v>0.1198263888888889</v>
      </c>
      <c r="X71" s="19"/>
      <c r="Y71" s="13"/>
      <c r="Z71" s="14"/>
      <c r="AA71" s="18"/>
      <c r="AB71" s="19"/>
    </row>
    <row r="72" spans="1:28" ht="15">
      <c r="A72" s="43" t="s">
        <v>238</v>
      </c>
      <c r="B72" s="14">
        <v>152</v>
      </c>
      <c r="C72" s="15" t="s">
        <v>97</v>
      </c>
      <c r="D72" s="16" t="s">
        <v>98</v>
      </c>
      <c r="E72" s="17" t="s">
        <v>36</v>
      </c>
      <c r="F72" s="17">
        <v>12966</v>
      </c>
      <c r="G72" s="15" t="s">
        <v>46</v>
      </c>
      <c r="H72" s="15" t="s">
        <v>222</v>
      </c>
      <c r="I72" s="41">
        <f t="shared" si="2"/>
        <v>0.21049968749999898</v>
      </c>
      <c r="J72" s="45">
        <f t="shared" si="3"/>
        <v>0.02392498842592644</v>
      </c>
      <c r="M72" s="13">
        <v>54</v>
      </c>
      <c r="N72" s="14">
        <v>152</v>
      </c>
      <c r="O72" s="18">
        <v>0.07861111111111112</v>
      </c>
      <c r="P72" s="20"/>
      <c r="Q72" s="83" t="s">
        <v>395</v>
      </c>
      <c r="R72" s="14">
        <v>152</v>
      </c>
      <c r="S72" s="141">
        <v>0.012872372685184177</v>
      </c>
      <c r="T72" s="26"/>
      <c r="U72" s="13" t="s">
        <v>239</v>
      </c>
      <c r="V72" s="14">
        <v>152</v>
      </c>
      <c r="W72" s="18">
        <v>0.1190162037037037</v>
      </c>
      <c r="X72" s="19"/>
      <c r="Y72" s="13"/>
      <c r="Z72" s="14"/>
      <c r="AA72" s="18"/>
      <c r="AB72" s="19"/>
    </row>
    <row r="73" spans="1:28" ht="15">
      <c r="A73" s="43" t="s">
        <v>355</v>
      </c>
      <c r="B73" s="14">
        <v>93</v>
      </c>
      <c r="C73" s="15" t="s">
        <v>87</v>
      </c>
      <c r="D73" s="16" t="s">
        <v>88</v>
      </c>
      <c r="E73" s="17" t="s">
        <v>83</v>
      </c>
      <c r="F73" s="17">
        <v>12753</v>
      </c>
      <c r="G73" s="15" t="s">
        <v>28</v>
      </c>
      <c r="H73" s="15" t="s">
        <v>229</v>
      </c>
      <c r="I73" s="41">
        <f t="shared" si="2"/>
        <v>0.21780562499999956</v>
      </c>
      <c r="J73" s="45">
        <f t="shared" si="3"/>
        <v>0.031230925925927022</v>
      </c>
      <c r="M73" s="13">
        <v>64</v>
      </c>
      <c r="N73" s="14">
        <v>93</v>
      </c>
      <c r="O73" s="18">
        <v>0.08609953703703704</v>
      </c>
      <c r="P73" s="49"/>
      <c r="Q73" s="83" t="s">
        <v>359</v>
      </c>
      <c r="R73" s="14">
        <v>93</v>
      </c>
      <c r="S73" s="141">
        <v>0.010641273148147726</v>
      </c>
      <c r="T73" s="26"/>
      <c r="U73" s="13" t="s">
        <v>357</v>
      </c>
      <c r="V73" s="14">
        <v>93</v>
      </c>
      <c r="W73" s="18">
        <v>0.1210648148148148</v>
      </c>
      <c r="X73" s="19"/>
      <c r="Y73" s="13"/>
      <c r="Z73" s="14"/>
      <c r="AA73" s="47"/>
      <c r="AB73" s="19"/>
    </row>
    <row r="74" spans="1:28" ht="15">
      <c r="A74" s="43" t="s">
        <v>356</v>
      </c>
      <c r="B74" s="14">
        <v>91</v>
      </c>
      <c r="C74" s="15" t="s">
        <v>81</v>
      </c>
      <c r="D74" s="16" t="s">
        <v>82</v>
      </c>
      <c r="E74" s="17" t="s">
        <v>83</v>
      </c>
      <c r="F74" s="17">
        <v>10437</v>
      </c>
      <c r="G74" s="15" t="s">
        <v>46</v>
      </c>
      <c r="H74" s="15" t="s">
        <v>229</v>
      </c>
      <c r="I74" s="41">
        <f t="shared" si="2"/>
        <v>0.22296384259259294</v>
      </c>
      <c r="J74" s="45">
        <f t="shared" si="3"/>
        <v>0.036389143518520406</v>
      </c>
      <c r="M74" s="13">
        <v>69</v>
      </c>
      <c r="N74" s="14">
        <v>91</v>
      </c>
      <c r="O74" s="18">
        <v>0.0924074074074074</v>
      </c>
      <c r="P74" s="49"/>
      <c r="Q74" s="83" t="s">
        <v>362</v>
      </c>
      <c r="R74" s="14">
        <v>91</v>
      </c>
      <c r="S74" s="141">
        <v>0.010730046296296635</v>
      </c>
      <c r="T74" s="26"/>
      <c r="U74" s="13" t="s">
        <v>238</v>
      </c>
      <c r="V74" s="14">
        <v>91</v>
      </c>
      <c r="W74" s="18">
        <v>0.1198263888888889</v>
      </c>
      <c r="X74" s="19"/>
      <c r="Y74" s="13"/>
      <c r="Z74" s="14"/>
      <c r="AA74" s="18"/>
      <c r="AB74" s="19"/>
    </row>
    <row r="75" spans="1:28" ht="15">
      <c r="A75" s="43" t="s">
        <v>357</v>
      </c>
      <c r="B75" s="14">
        <v>59</v>
      </c>
      <c r="C75" s="15" t="s">
        <v>107</v>
      </c>
      <c r="D75" s="16" t="s">
        <v>108</v>
      </c>
      <c r="E75" s="17" t="s">
        <v>109</v>
      </c>
      <c r="F75" s="17">
        <v>13591</v>
      </c>
      <c r="G75" s="15" t="s">
        <v>28</v>
      </c>
      <c r="H75" s="15" t="s">
        <v>225</v>
      </c>
      <c r="I75" s="41">
        <f t="shared" si="2"/>
        <v>0.22658855324074062</v>
      </c>
      <c r="J75" s="45">
        <f t="shared" si="3"/>
        <v>0.040013854166668084</v>
      </c>
      <c r="M75" s="13">
        <v>70</v>
      </c>
      <c r="N75" s="14">
        <v>59</v>
      </c>
      <c r="O75" s="18">
        <v>0.09561342592592592</v>
      </c>
      <c r="P75" s="19"/>
      <c r="Q75" s="83" t="s">
        <v>363</v>
      </c>
      <c r="R75" s="14">
        <v>59</v>
      </c>
      <c r="S75" s="141">
        <v>0.010824664351851745</v>
      </c>
      <c r="T75" s="26"/>
      <c r="U75" s="13" t="s">
        <v>356</v>
      </c>
      <c r="V75" s="14">
        <v>59</v>
      </c>
      <c r="W75" s="18">
        <v>0.12015046296296296</v>
      </c>
      <c r="X75" s="19"/>
      <c r="Y75" s="13"/>
      <c r="Z75" s="14"/>
      <c r="AA75" s="18"/>
      <c r="AB75" s="19"/>
    </row>
    <row r="76" spans="1:28" ht="15">
      <c r="A76" s="43" t="s">
        <v>358</v>
      </c>
      <c r="B76" s="14">
        <v>42</v>
      </c>
      <c r="C76" s="15" t="s">
        <v>119</v>
      </c>
      <c r="D76" s="16" t="s">
        <v>120</v>
      </c>
      <c r="E76" s="17" t="s">
        <v>26</v>
      </c>
      <c r="F76" s="17">
        <v>15511</v>
      </c>
      <c r="G76" s="15" t="s">
        <v>28</v>
      </c>
      <c r="H76" s="15" t="s">
        <v>224</v>
      </c>
      <c r="I76" s="41" t="s">
        <v>236</v>
      </c>
      <c r="J76" s="45" t="s">
        <v>236</v>
      </c>
      <c r="M76" s="13">
        <v>52</v>
      </c>
      <c r="N76" s="14">
        <v>42</v>
      </c>
      <c r="O76" s="18">
        <v>0.07861111111111112</v>
      </c>
      <c r="P76" s="46"/>
      <c r="Q76" s="83" t="s">
        <v>275</v>
      </c>
      <c r="R76" s="14">
        <v>42</v>
      </c>
      <c r="S76" s="141">
        <v>0.009532164351850739</v>
      </c>
      <c r="T76" s="26"/>
      <c r="U76" s="13"/>
      <c r="V76" s="14">
        <v>42</v>
      </c>
      <c r="W76" s="18" t="s">
        <v>236</v>
      </c>
      <c r="X76" s="19"/>
      <c r="Y76" s="13"/>
      <c r="Z76" s="14"/>
      <c r="AA76" s="18"/>
      <c r="AB76" s="19"/>
    </row>
    <row r="77" spans="1:28" ht="15">
      <c r="A77" s="43" t="s">
        <v>359</v>
      </c>
      <c r="B77" s="14">
        <v>57</v>
      </c>
      <c r="C77" s="15" t="s">
        <v>204</v>
      </c>
      <c r="D77" s="16" t="s">
        <v>205</v>
      </c>
      <c r="E77" s="17" t="s">
        <v>22</v>
      </c>
      <c r="F77" s="99">
        <v>19067</v>
      </c>
      <c r="G77" s="15" t="s">
        <v>27</v>
      </c>
      <c r="H77" s="15" t="s">
        <v>225</v>
      </c>
      <c r="I77" s="41" t="s">
        <v>236</v>
      </c>
      <c r="J77" s="45" t="s">
        <v>236</v>
      </c>
      <c r="M77" s="13">
        <v>56</v>
      </c>
      <c r="N77" s="14">
        <v>57</v>
      </c>
      <c r="O77" s="18">
        <v>0.07861111111111112</v>
      </c>
      <c r="P77" s="46"/>
      <c r="Q77" s="83" t="s">
        <v>266</v>
      </c>
      <c r="R77" s="14">
        <v>57</v>
      </c>
      <c r="S77" s="141">
        <v>0.0096318287037028</v>
      </c>
      <c r="T77" s="26"/>
      <c r="U77" s="13"/>
      <c r="V77" s="14">
        <v>57</v>
      </c>
      <c r="W77" s="18" t="s">
        <v>236</v>
      </c>
      <c r="X77" s="19"/>
      <c r="Y77" s="13"/>
      <c r="Z77" s="14"/>
      <c r="AA77" s="18"/>
      <c r="AB77" s="19"/>
    </row>
    <row r="78" spans="1:28" ht="15">
      <c r="A78" s="43" t="s">
        <v>360</v>
      </c>
      <c r="B78" s="14">
        <v>141</v>
      </c>
      <c r="C78" s="15" t="s">
        <v>142</v>
      </c>
      <c r="D78" s="16" t="s">
        <v>164</v>
      </c>
      <c r="E78" s="17" t="s">
        <v>165</v>
      </c>
      <c r="F78" s="17">
        <v>3818</v>
      </c>
      <c r="G78" s="15" t="s">
        <v>46</v>
      </c>
      <c r="H78" s="15" t="s">
        <v>229</v>
      </c>
      <c r="I78" s="41" t="s">
        <v>236</v>
      </c>
      <c r="J78" s="45" t="s">
        <v>236</v>
      </c>
      <c r="M78" s="13">
        <v>38</v>
      </c>
      <c r="N78" s="14">
        <v>141</v>
      </c>
      <c r="O78" s="18">
        <v>0.07844907407407407</v>
      </c>
      <c r="P78" s="46"/>
      <c r="Q78" s="83" t="s">
        <v>243</v>
      </c>
      <c r="R78" s="14">
        <v>141</v>
      </c>
      <c r="S78" s="141">
        <v>0.009987349537035124</v>
      </c>
      <c r="T78" s="26"/>
      <c r="U78" s="13"/>
      <c r="V78" s="14">
        <v>141</v>
      </c>
      <c r="W78" s="18" t="s">
        <v>236</v>
      </c>
      <c r="X78" s="19"/>
      <c r="Y78" s="13"/>
      <c r="Z78" s="14"/>
      <c r="AA78" s="18"/>
      <c r="AB78" s="19"/>
    </row>
    <row r="79" spans="1:28" ht="15">
      <c r="A79" s="43" t="s">
        <v>361</v>
      </c>
      <c r="B79" s="14">
        <v>8</v>
      </c>
      <c r="C79" s="15" t="s">
        <v>189</v>
      </c>
      <c r="D79" s="16" t="s">
        <v>190</v>
      </c>
      <c r="E79" s="17" t="s">
        <v>91</v>
      </c>
      <c r="F79" s="17">
        <v>18616</v>
      </c>
      <c r="G79" s="15" t="s">
        <v>27</v>
      </c>
      <c r="H79" s="15" t="s">
        <v>228</v>
      </c>
      <c r="I79" s="41" t="s">
        <v>236</v>
      </c>
      <c r="J79" s="45" t="s">
        <v>236</v>
      </c>
      <c r="M79" s="13">
        <v>29</v>
      </c>
      <c r="N79" s="14">
        <v>8</v>
      </c>
      <c r="O79" s="18">
        <v>0.07844907407407407</v>
      </c>
      <c r="P79" s="19"/>
      <c r="Q79" s="83" t="s">
        <v>358</v>
      </c>
      <c r="R79" s="14">
        <v>8</v>
      </c>
      <c r="S79" s="141">
        <v>0.010513946759256924</v>
      </c>
      <c r="T79" s="26"/>
      <c r="U79" s="13"/>
      <c r="V79" s="14">
        <v>8</v>
      </c>
      <c r="W79" s="18" t="s">
        <v>236</v>
      </c>
      <c r="X79" s="19"/>
      <c r="Y79" s="13"/>
      <c r="Z79" s="14"/>
      <c r="AA79" s="18"/>
      <c r="AB79" s="19"/>
    </row>
    <row r="80" spans="1:28" ht="15">
      <c r="A80" s="43" t="s">
        <v>362</v>
      </c>
      <c r="B80" s="14">
        <v>7</v>
      </c>
      <c r="C80" s="15" t="s">
        <v>185</v>
      </c>
      <c r="D80" s="16" t="s">
        <v>186</v>
      </c>
      <c r="E80" s="17" t="s">
        <v>91</v>
      </c>
      <c r="F80" s="17">
        <v>12558</v>
      </c>
      <c r="G80" s="15" t="s">
        <v>27</v>
      </c>
      <c r="H80" s="15" t="s">
        <v>228</v>
      </c>
      <c r="I80" s="41" t="s">
        <v>236</v>
      </c>
      <c r="J80" s="45" t="s">
        <v>236</v>
      </c>
      <c r="M80" s="13">
        <v>66</v>
      </c>
      <c r="N80" s="14">
        <v>7</v>
      </c>
      <c r="O80" s="18">
        <v>0.08609953703703704</v>
      </c>
      <c r="P80" s="19"/>
      <c r="Q80" s="83" t="s">
        <v>355</v>
      </c>
      <c r="R80" s="14">
        <v>7</v>
      </c>
      <c r="S80" s="141">
        <v>0.01036934027777746</v>
      </c>
      <c r="T80" s="26"/>
      <c r="U80" s="13"/>
      <c r="V80" s="14">
        <v>7</v>
      </c>
      <c r="W80" s="18" t="s">
        <v>236</v>
      </c>
      <c r="X80" s="19"/>
      <c r="Y80" s="13"/>
      <c r="Z80" s="14"/>
      <c r="AA80" s="47"/>
      <c r="AB80" s="19"/>
    </row>
    <row r="81" spans="1:28" ht="15">
      <c r="A81" s="43" t="s">
        <v>363</v>
      </c>
      <c r="B81" s="14">
        <v>3</v>
      </c>
      <c r="C81" s="15" t="s">
        <v>103</v>
      </c>
      <c r="D81" s="16" t="s">
        <v>104</v>
      </c>
      <c r="E81" s="17" t="s">
        <v>91</v>
      </c>
      <c r="F81" s="17">
        <v>13368</v>
      </c>
      <c r="G81" s="15" t="s">
        <v>46</v>
      </c>
      <c r="H81" s="15" t="s">
        <v>228</v>
      </c>
      <c r="I81" s="41" t="s">
        <v>236</v>
      </c>
      <c r="J81" s="45" t="s">
        <v>236</v>
      </c>
      <c r="M81" s="13">
        <v>65</v>
      </c>
      <c r="N81" s="14">
        <v>3</v>
      </c>
      <c r="O81" s="18">
        <v>0.08609953703703704</v>
      </c>
      <c r="P81" s="19"/>
      <c r="Q81" s="83" t="s">
        <v>360</v>
      </c>
      <c r="R81" s="14">
        <v>3</v>
      </c>
      <c r="S81" s="141">
        <v>0.010649178240740867</v>
      </c>
      <c r="T81" s="26"/>
      <c r="U81" s="13"/>
      <c r="V81" s="14">
        <v>3</v>
      </c>
      <c r="W81" s="18" t="s">
        <v>236</v>
      </c>
      <c r="X81" s="19"/>
      <c r="Y81" s="13"/>
      <c r="Z81" s="14"/>
      <c r="AA81" s="18"/>
      <c r="AB81" s="19"/>
    </row>
    <row r="82" spans="1:28" ht="15">
      <c r="A82" s="43" t="s">
        <v>364</v>
      </c>
      <c r="B82" s="14">
        <v>6</v>
      </c>
      <c r="C82" s="15" t="s">
        <v>187</v>
      </c>
      <c r="D82" s="16" t="s">
        <v>188</v>
      </c>
      <c r="E82" s="17" t="s">
        <v>91</v>
      </c>
      <c r="F82" s="17">
        <v>18163</v>
      </c>
      <c r="G82" s="15" t="s">
        <v>27</v>
      </c>
      <c r="H82" s="15" t="s">
        <v>228</v>
      </c>
      <c r="I82" s="41" t="s">
        <v>236</v>
      </c>
      <c r="J82" s="45" t="s">
        <v>236</v>
      </c>
      <c r="M82" s="13">
        <v>71</v>
      </c>
      <c r="N82" s="14">
        <v>6</v>
      </c>
      <c r="O82" s="18">
        <v>0.09877314814814815</v>
      </c>
      <c r="P82" s="46"/>
      <c r="Q82" s="83" t="s">
        <v>240</v>
      </c>
      <c r="R82" s="14">
        <v>6</v>
      </c>
      <c r="S82" s="141">
        <v>0.01032228009259254</v>
      </c>
      <c r="T82" s="26"/>
      <c r="U82" s="13"/>
      <c r="V82" s="14">
        <v>6</v>
      </c>
      <c r="W82" s="18" t="s">
        <v>236</v>
      </c>
      <c r="X82" s="19"/>
      <c r="Y82" s="13"/>
      <c r="Z82" s="14"/>
      <c r="AA82" s="18"/>
      <c r="AB82" s="19"/>
    </row>
    <row r="83" spans="1:28" ht="15">
      <c r="A83" s="43" t="s">
        <v>395</v>
      </c>
      <c r="B83" s="14">
        <v>5</v>
      </c>
      <c r="C83" s="15" t="s">
        <v>193</v>
      </c>
      <c r="D83" s="16" t="s">
        <v>194</v>
      </c>
      <c r="E83" s="17" t="s">
        <v>91</v>
      </c>
      <c r="F83" s="17">
        <v>9592</v>
      </c>
      <c r="G83" s="15" t="s">
        <v>27</v>
      </c>
      <c r="H83" s="15" t="s">
        <v>228</v>
      </c>
      <c r="I83" s="41" t="s">
        <v>236</v>
      </c>
      <c r="J83" s="45" t="s">
        <v>236</v>
      </c>
      <c r="M83" s="13">
        <v>72</v>
      </c>
      <c r="N83" s="14">
        <v>5</v>
      </c>
      <c r="O83" s="18">
        <v>0.1057175925925926</v>
      </c>
      <c r="P83" s="19"/>
      <c r="Q83" s="83" t="s">
        <v>364</v>
      </c>
      <c r="R83" s="14">
        <v>5</v>
      </c>
      <c r="S83" s="141">
        <v>0.011279224537037037</v>
      </c>
      <c r="T83" s="26"/>
      <c r="U83" s="13"/>
      <c r="V83" s="14">
        <v>5</v>
      </c>
      <c r="W83" s="18" t="s">
        <v>236</v>
      </c>
      <c r="X83" s="19"/>
      <c r="Y83" s="13"/>
      <c r="Z83" s="14"/>
      <c r="AA83" s="18"/>
      <c r="AB83" s="19"/>
    </row>
    <row r="84" spans="1:28" ht="15">
      <c r="A84" s="43"/>
      <c r="B84" s="14">
        <v>4</v>
      </c>
      <c r="C84" s="15" t="s">
        <v>191</v>
      </c>
      <c r="D84" s="16" t="s">
        <v>192</v>
      </c>
      <c r="E84" s="17" t="s">
        <v>91</v>
      </c>
      <c r="F84" s="17">
        <v>7427</v>
      </c>
      <c r="G84" s="15" t="s">
        <v>27</v>
      </c>
      <c r="H84" s="15" t="s">
        <v>228</v>
      </c>
      <c r="I84" s="41" t="s">
        <v>236</v>
      </c>
      <c r="J84" s="45" t="s">
        <v>236</v>
      </c>
      <c r="M84" s="13"/>
      <c r="N84" s="14">
        <v>4</v>
      </c>
      <c r="O84" s="18" t="s">
        <v>236</v>
      </c>
      <c r="P84" s="19"/>
      <c r="Q84" s="43"/>
      <c r="R84" s="42"/>
      <c r="S84" s="44" t="s">
        <v>405</v>
      </c>
      <c r="T84" s="26"/>
      <c r="U84" s="13"/>
      <c r="V84" s="14"/>
      <c r="W84" s="18" t="s">
        <v>405</v>
      </c>
      <c r="X84" s="19"/>
      <c r="Y84" s="13"/>
      <c r="Z84" s="14"/>
      <c r="AA84" s="18"/>
      <c r="AB84" s="19"/>
    </row>
    <row r="85" spans="1:10" ht="15">
      <c r="A85" s="140"/>
      <c r="B85" s="140" t="s">
        <v>400</v>
      </c>
      <c r="C85" s="7"/>
      <c r="D85" s="140"/>
      <c r="E85" s="140"/>
      <c r="F85" s="140"/>
      <c r="G85" s="140"/>
      <c r="H85" s="140"/>
      <c r="I85" s="140"/>
      <c r="J85" s="140"/>
    </row>
    <row r="87" spans="1:10" ht="12.75">
      <c r="A87" s="33"/>
      <c r="B87" s="106" t="s">
        <v>407</v>
      </c>
      <c r="C87" s="107"/>
      <c r="D87" s="33"/>
      <c r="E87" s="33"/>
      <c r="F87" s="33"/>
      <c r="G87" s="33"/>
      <c r="H87" s="33"/>
      <c r="I87" s="33"/>
      <c r="J87" s="33"/>
    </row>
    <row r="88" spans="1:10" ht="12.75">
      <c r="A88" s="33"/>
      <c r="B88" s="33"/>
      <c r="C88" s="108" t="s">
        <v>235</v>
      </c>
      <c r="D88" s="17" t="s">
        <v>170</v>
      </c>
      <c r="E88" s="33"/>
      <c r="F88" s="109"/>
      <c r="G88" s="33"/>
      <c r="H88" s="33"/>
      <c r="I88" s="33"/>
      <c r="J88" s="33"/>
    </row>
    <row r="89" spans="1:10" ht="12.75">
      <c r="A89" s="33"/>
      <c r="B89" s="110"/>
      <c r="C89" s="108" t="s">
        <v>234</v>
      </c>
      <c r="D89" s="17" t="s">
        <v>64</v>
      </c>
      <c r="E89" s="33"/>
      <c r="F89" s="109"/>
      <c r="G89" s="108"/>
      <c r="H89" s="33"/>
      <c r="I89" s="33"/>
      <c r="J89" s="33"/>
    </row>
    <row r="90" spans="1:10" ht="12.75">
      <c r="A90" s="33"/>
      <c r="B90" s="110"/>
      <c r="C90" s="108" t="s">
        <v>233</v>
      </c>
      <c r="D90" s="17" t="s">
        <v>198</v>
      </c>
      <c r="E90" s="33"/>
      <c r="F90" s="109"/>
      <c r="G90" s="33"/>
      <c r="H90" s="33"/>
      <c r="I90" s="33"/>
      <c r="J90" s="33"/>
    </row>
    <row r="91" spans="1:10" ht="12.75">
      <c r="A91" s="33"/>
      <c r="B91" s="33"/>
      <c r="C91" s="108" t="s">
        <v>232</v>
      </c>
      <c r="D91" s="17" t="s">
        <v>125</v>
      </c>
      <c r="E91" s="33"/>
      <c r="F91" s="109"/>
      <c r="G91" s="33"/>
      <c r="H91" s="33"/>
      <c r="I91" s="33"/>
      <c r="J91" s="33"/>
    </row>
    <row r="92" spans="1:10" ht="12.75">
      <c r="A92" s="33"/>
      <c r="B92" s="33"/>
      <c r="C92" s="3"/>
      <c r="D92" s="32"/>
      <c r="E92" s="33"/>
      <c r="F92" s="109"/>
      <c r="G92" s="33"/>
      <c r="H92" s="33"/>
      <c r="I92" s="33"/>
      <c r="J92" s="33"/>
    </row>
    <row r="93" spans="1:10" ht="12.75">
      <c r="A93" s="33"/>
      <c r="B93" s="111" t="s">
        <v>350</v>
      </c>
      <c r="C93" s="103"/>
      <c r="D93" s="32"/>
      <c r="E93" s="33"/>
      <c r="F93" s="109"/>
      <c r="G93" s="33"/>
      <c r="H93" s="33"/>
      <c r="I93" s="33"/>
      <c r="J93" s="33"/>
    </row>
    <row r="94" spans="1:10" ht="12.75">
      <c r="A94" s="33"/>
      <c r="B94" s="33"/>
      <c r="C94" s="102" t="s">
        <v>381</v>
      </c>
      <c r="D94" s="32"/>
      <c r="E94" s="33"/>
      <c r="F94" s="109"/>
      <c r="G94" s="33"/>
      <c r="H94" s="33"/>
      <c r="I94" s="33"/>
      <c r="J94" s="33"/>
    </row>
    <row r="95" spans="1:10" ht="12.75">
      <c r="A95" s="33"/>
      <c r="B95" s="33"/>
      <c r="C95" s="102" t="s">
        <v>383</v>
      </c>
      <c r="D95" s="32"/>
      <c r="E95" s="33"/>
      <c r="F95" s="109"/>
      <c r="G95" s="33"/>
      <c r="H95" s="33"/>
      <c r="I95" s="33"/>
      <c r="J95" s="33"/>
    </row>
    <row r="96" spans="1:10" ht="12.75">
      <c r="A96" s="33"/>
      <c r="B96" s="33"/>
      <c r="C96" s="3"/>
      <c r="D96" s="32"/>
      <c r="E96" s="33"/>
      <c r="F96" s="109"/>
      <c r="G96" s="33"/>
      <c r="H96" s="33"/>
      <c r="I96" s="33"/>
      <c r="J96" s="33"/>
    </row>
    <row r="97" spans="1:10" ht="12.75">
      <c r="A97" s="33"/>
      <c r="B97" s="139" t="s">
        <v>231</v>
      </c>
      <c r="C97" s="20"/>
      <c r="D97" s="20"/>
      <c r="E97" s="33"/>
      <c r="F97" s="109"/>
      <c r="G97" s="33"/>
      <c r="H97" s="33"/>
      <c r="I97" s="33"/>
      <c r="J97" s="33"/>
    </row>
    <row r="98" spans="1:10" ht="12.75">
      <c r="A98" s="33"/>
      <c r="B98" s="20"/>
      <c r="C98" s="20"/>
      <c r="D98" s="20"/>
      <c r="E98" s="33"/>
      <c r="F98" s="109"/>
      <c r="G98" s="33"/>
      <c r="H98" s="33"/>
      <c r="I98" s="33"/>
      <c r="J98" s="33"/>
    </row>
    <row r="99" spans="1:10" ht="12.75">
      <c r="A99" s="33"/>
      <c r="B99" s="106"/>
      <c r="C99" s="108" t="s">
        <v>225</v>
      </c>
      <c r="D99" s="110">
        <v>1</v>
      </c>
      <c r="E99" s="33"/>
      <c r="F99" s="109"/>
      <c r="G99" s="33"/>
      <c r="H99" s="33"/>
      <c r="I99" s="33"/>
      <c r="J99" s="33"/>
    </row>
    <row r="100" spans="1:10" ht="12.75">
      <c r="A100" s="33"/>
      <c r="B100" s="106"/>
      <c r="C100" s="108" t="s">
        <v>226</v>
      </c>
      <c r="D100" s="110">
        <v>2</v>
      </c>
      <c r="E100" s="33"/>
      <c r="F100" s="109"/>
      <c r="G100" s="33"/>
      <c r="H100" s="33"/>
      <c r="I100" s="33"/>
      <c r="J100" s="33"/>
    </row>
    <row r="101" spans="1:10" ht="12.75">
      <c r="A101" s="20"/>
      <c r="B101" s="106"/>
      <c r="C101" s="108" t="s">
        <v>221</v>
      </c>
      <c r="D101" s="110">
        <v>3</v>
      </c>
      <c r="E101" s="33"/>
      <c r="F101" s="109"/>
      <c r="G101" s="33"/>
      <c r="H101" s="33"/>
      <c r="I101" s="20"/>
      <c r="J101" s="20"/>
    </row>
    <row r="102" spans="1:10" s="20" customFormat="1" ht="12.75">
      <c r="A102" s="33"/>
      <c r="B102" s="106"/>
      <c r="C102" s="108" t="s">
        <v>230</v>
      </c>
      <c r="D102" s="110">
        <v>4</v>
      </c>
      <c r="E102" s="109"/>
      <c r="F102" s="33"/>
      <c r="G102" s="33"/>
      <c r="H102" s="33"/>
      <c r="I102" s="33"/>
      <c r="J102" s="33"/>
    </row>
    <row r="103" spans="1:10" s="20" customFormat="1" ht="12.75">
      <c r="A103" s="33"/>
      <c r="B103" s="106"/>
      <c r="C103" s="108" t="s">
        <v>228</v>
      </c>
      <c r="D103" s="110">
        <v>5</v>
      </c>
      <c r="E103" s="109"/>
      <c r="F103" s="33"/>
      <c r="G103" s="33"/>
      <c r="H103" s="33"/>
      <c r="I103" s="33"/>
      <c r="J103" s="33"/>
    </row>
    <row r="104" spans="1:10" s="20" customFormat="1" ht="12.75">
      <c r="A104" s="33"/>
      <c r="B104" s="106"/>
      <c r="C104" s="108" t="s">
        <v>223</v>
      </c>
      <c r="D104" s="110">
        <v>6</v>
      </c>
      <c r="E104" s="109"/>
      <c r="F104" s="33"/>
      <c r="G104" s="33"/>
      <c r="H104" s="33"/>
      <c r="I104" s="33"/>
      <c r="J104" s="33"/>
    </row>
    <row r="105" spans="1:10" s="20" customFormat="1" ht="12.75">
      <c r="A105" s="33"/>
      <c r="B105" s="106"/>
      <c r="C105" s="108" t="s">
        <v>222</v>
      </c>
      <c r="D105" s="110">
        <v>7</v>
      </c>
      <c r="E105" s="109"/>
      <c r="F105" s="33"/>
      <c r="G105" s="33"/>
      <c r="H105" s="33"/>
      <c r="I105" s="33"/>
      <c r="J105" s="33"/>
    </row>
    <row r="106" spans="1:10" s="20" customFormat="1" ht="12.75">
      <c r="A106" s="33"/>
      <c r="B106" s="106"/>
      <c r="C106" s="108" t="s">
        <v>224</v>
      </c>
      <c r="D106" s="110">
        <v>8</v>
      </c>
      <c r="E106" s="109"/>
      <c r="F106" s="33"/>
      <c r="G106" s="33"/>
      <c r="H106" s="33"/>
      <c r="I106" s="33"/>
      <c r="J106" s="33"/>
    </row>
    <row r="107" spans="1:10" s="20" customFormat="1" ht="12.75">
      <c r="A107" s="33"/>
      <c r="B107" s="106"/>
      <c r="C107" s="108" t="s">
        <v>227</v>
      </c>
      <c r="D107" s="110">
        <v>9</v>
      </c>
      <c r="E107" s="109"/>
      <c r="F107" s="33"/>
      <c r="G107" s="33"/>
      <c r="H107" s="33"/>
      <c r="I107" s="33"/>
      <c r="J107" s="33"/>
    </row>
    <row r="108" spans="1:10" s="20" customFormat="1" ht="12.75">
      <c r="A108" s="33"/>
      <c r="B108" s="106"/>
      <c r="C108" s="108" t="s">
        <v>229</v>
      </c>
      <c r="D108" s="110">
        <v>10</v>
      </c>
      <c r="E108" s="109"/>
      <c r="F108" s="33"/>
      <c r="G108" s="33"/>
      <c r="H108" s="33"/>
      <c r="I108" s="33"/>
      <c r="J108" s="33"/>
    </row>
    <row r="109" spans="1:10" s="20" customFormat="1" ht="12.75">
      <c r="A109" s="33"/>
      <c r="E109" s="109"/>
      <c r="F109" s="33"/>
      <c r="G109" s="33"/>
      <c r="H109" s="33"/>
      <c r="I109" s="33"/>
      <c r="J109" s="33"/>
    </row>
    <row r="110" spans="1:10" s="20" customFormat="1" ht="12.75">
      <c r="A110" s="33"/>
      <c r="E110" s="109"/>
      <c r="F110" s="33"/>
      <c r="G110" s="33"/>
      <c r="H110" s="33"/>
      <c r="I110" s="33"/>
      <c r="J110" s="33"/>
    </row>
    <row r="111" spans="1:10" s="20" customFormat="1" ht="12.75">
      <c r="A111" s="33"/>
      <c r="E111" s="109"/>
      <c r="F111" s="33"/>
      <c r="G111" s="33"/>
      <c r="H111" s="33"/>
      <c r="I111" s="33"/>
      <c r="J111" s="33"/>
    </row>
    <row r="112" spans="1:10" s="20" customFormat="1" ht="12.75">
      <c r="A112" s="33"/>
      <c r="B112" s="106"/>
      <c r="C112" s="107"/>
      <c r="D112" s="33"/>
      <c r="E112" s="109"/>
      <c r="F112" s="33"/>
      <c r="G112" s="33"/>
      <c r="H112" s="33"/>
      <c r="I112" s="33"/>
      <c r="J112" s="33"/>
    </row>
    <row r="113" spans="1:10" s="20" customFormat="1" ht="12.75">
      <c r="A113" s="33"/>
      <c r="B113" s="106"/>
      <c r="C113" s="107"/>
      <c r="D113" s="33"/>
      <c r="E113" s="109"/>
      <c r="F113" s="33"/>
      <c r="G113" s="33"/>
      <c r="H113" s="33"/>
      <c r="I113" s="33"/>
      <c r="J113" s="33"/>
    </row>
    <row r="114" spans="1:10" s="20" customFormat="1" ht="12.75">
      <c r="A114" s="33"/>
      <c r="B114" s="106"/>
      <c r="C114" s="107"/>
      <c r="D114" s="33"/>
      <c r="E114" s="109"/>
      <c r="F114" s="33"/>
      <c r="G114" s="33"/>
      <c r="H114" s="33"/>
      <c r="I114" s="33"/>
      <c r="J114" s="33"/>
    </row>
    <row r="115" spans="1:10" s="20" customFormat="1" ht="12.75">
      <c r="A115" s="33"/>
      <c r="B115" s="106"/>
      <c r="C115" s="107"/>
      <c r="D115" s="33"/>
      <c r="E115" s="109"/>
      <c r="F115" s="33"/>
      <c r="G115" s="33"/>
      <c r="H115" s="33"/>
      <c r="I115" s="33"/>
      <c r="J115" s="33"/>
    </row>
    <row r="116" spans="1:10" s="20" customFormat="1" ht="12.75">
      <c r="A116" s="33"/>
      <c r="B116" s="106"/>
      <c r="C116" s="107"/>
      <c r="D116" s="33"/>
      <c r="E116" s="109"/>
      <c r="F116" s="33"/>
      <c r="G116" s="33"/>
      <c r="H116" s="33"/>
      <c r="I116" s="33"/>
      <c r="J116" s="33"/>
    </row>
    <row r="117" spans="1:10" s="20" customFormat="1" ht="12.75">
      <c r="A117" s="33"/>
      <c r="B117" s="106"/>
      <c r="C117" s="107"/>
      <c r="D117" s="33"/>
      <c r="E117" s="109"/>
      <c r="F117" s="33"/>
      <c r="G117" s="33"/>
      <c r="H117" s="33"/>
      <c r="I117" s="33"/>
      <c r="J117" s="33"/>
    </row>
    <row r="118" spans="1:10" s="20" customFormat="1" ht="12.75">
      <c r="A118" s="33"/>
      <c r="B118" s="106"/>
      <c r="C118" s="107"/>
      <c r="D118" s="33"/>
      <c r="E118" s="109"/>
      <c r="F118" s="33"/>
      <c r="G118" s="33"/>
      <c r="H118" s="33"/>
      <c r="I118" s="33"/>
      <c r="J118" s="33"/>
    </row>
    <row r="119" spans="1:10" s="20" customFormat="1" ht="12.75">
      <c r="A119" s="33"/>
      <c r="B119" s="106"/>
      <c r="C119" s="107"/>
      <c r="D119" s="33"/>
      <c r="E119" s="109"/>
      <c r="F119" s="33"/>
      <c r="G119" s="33"/>
      <c r="H119" s="33"/>
      <c r="I119" s="33"/>
      <c r="J119" s="33"/>
    </row>
    <row r="120" spans="1:10" s="20" customFormat="1" ht="12.75">
      <c r="A120" s="33"/>
      <c r="B120" s="106"/>
      <c r="C120" s="107"/>
      <c r="D120" s="33"/>
      <c r="E120" s="109"/>
      <c r="F120" s="33"/>
      <c r="G120" s="33"/>
      <c r="H120" s="33"/>
      <c r="I120" s="33"/>
      <c r="J120" s="33"/>
    </row>
    <row r="121" spans="1:10" s="20" customFormat="1" ht="12.75">
      <c r="A121" s="33"/>
      <c r="B121" s="106"/>
      <c r="C121" s="107"/>
      <c r="D121" s="33"/>
      <c r="E121" s="109"/>
      <c r="F121" s="33"/>
      <c r="G121" s="33"/>
      <c r="H121" s="33"/>
      <c r="I121" s="33"/>
      <c r="J121" s="33"/>
    </row>
    <row r="122" spans="1:10" s="20" customFormat="1" ht="12.75">
      <c r="A122" s="33"/>
      <c r="B122" s="106"/>
      <c r="C122" s="107"/>
      <c r="D122" s="33"/>
      <c r="E122" s="109"/>
      <c r="F122" s="33"/>
      <c r="G122" s="33"/>
      <c r="H122" s="33"/>
      <c r="I122" s="33"/>
      <c r="J122" s="33"/>
    </row>
    <row r="123" spans="1:10" s="20" customFormat="1" ht="12.75">
      <c r="A123" s="33"/>
      <c r="B123" s="106"/>
      <c r="C123" s="107"/>
      <c r="D123" s="33"/>
      <c r="E123" s="109"/>
      <c r="F123" s="33"/>
      <c r="G123" s="33"/>
      <c r="H123" s="33"/>
      <c r="I123" s="33"/>
      <c r="J123" s="33"/>
    </row>
    <row r="124" spans="1:10" s="20" customFormat="1" ht="12.75">
      <c r="A124" s="33"/>
      <c r="B124" s="106"/>
      <c r="C124" s="107"/>
      <c r="D124" s="33"/>
      <c r="E124" s="109"/>
      <c r="F124" s="33"/>
      <c r="G124" s="33"/>
      <c r="H124" s="33"/>
      <c r="I124" s="33"/>
      <c r="J124" s="33"/>
    </row>
    <row r="125" spans="1:10" s="20" customFormat="1" ht="12.75">
      <c r="A125" s="33"/>
      <c r="B125" s="106"/>
      <c r="C125" s="107"/>
      <c r="D125" s="33"/>
      <c r="E125" s="109"/>
      <c r="F125" s="33"/>
      <c r="G125" s="33"/>
      <c r="H125" s="33"/>
      <c r="I125" s="33"/>
      <c r="J125" s="33"/>
    </row>
    <row r="126" spans="1:10" s="20" customFormat="1" ht="12.75">
      <c r="A126" s="33"/>
      <c r="B126" s="106"/>
      <c r="C126" s="107"/>
      <c r="D126" s="33"/>
      <c r="E126" s="109"/>
      <c r="F126" s="33"/>
      <c r="G126" s="33"/>
      <c r="H126" s="33"/>
      <c r="I126" s="33"/>
      <c r="J126" s="33"/>
    </row>
    <row r="127" spans="1:10" s="20" customFormat="1" ht="12.75">
      <c r="A127" s="33"/>
      <c r="B127" s="106"/>
      <c r="C127" s="107"/>
      <c r="D127" s="33"/>
      <c r="E127" s="109"/>
      <c r="F127" s="33"/>
      <c r="G127" s="33"/>
      <c r="H127" s="33"/>
      <c r="I127" s="33"/>
      <c r="J127" s="33"/>
    </row>
    <row r="128" spans="1:10" s="20" customFormat="1" ht="12.75">
      <c r="A128" s="33"/>
      <c r="B128" s="106"/>
      <c r="C128" s="107"/>
      <c r="D128" s="33"/>
      <c r="E128" s="109"/>
      <c r="F128" s="33"/>
      <c r="G128" s="33"/>
      <c r="H128" s="33"/>
      <c r="I128" s="33"/>
      <c r="J128" s="33"/>
    </row>
    <row r="129" spans="1:10" s="20" customFormat="1" ht="12.75">
      <c r="A129" s="33"/>
      <c r="B129" s="106"/>
      <c r="C129" s="107"/>
      <c r="D129" s="33"/>
      <c r="E129" s="109"/>
      <c r="F129" s="33"/>
      <c r="G129" s="33"/>
      <c r="H129" s="33"/>
      <c r="I129" s="33"/>
      <c r="J129" s="33"/>
    </row>
    <row r="130" spans="1:10" s="20" customFormat="1" ht="12.75">
      <c r="A130" s="33"/>
      <c r="B130" s="106"/>
      <c r="C130" s="107"/>
      <c r="D130" s="33"/>
      <c r="E130" s="109"/>
      <c r="F130" s="33"/>
      <c r="G130" s="33"/>
      <c r="H130" s="33"/>
      <c r="I130" s="33"/>
      <c r="J130" s="33"/>
    </row>
    <row r="131" spans="1:10" s="20" customFormat="1" ht="12.75">
      <c r="A131" s="33"/>
      <c r="B131" s="106"/>
      <c r="C131" s="107"/>
      <c r="D131" s="33"/>
      <c r="E131" s="109"/>
      <c r="F131" s="33"/>
      <c r="G131" s="33"/>
      <c r="H131" s="33"/>
      <c r="I131" s="33"/>
      <c r="J131" s="33"/>
    </row>
    <row r="132" spans="1:10" s="20" customFormat="1" ht="12.75">
      <c r="A132" s="33"/>
      <c r="B132" s="106"/>
      <c r="C132" s="107"/>
      <c r="D132" s="33"/>
      <c r="E132" s="109"/>
      <c r="F132" s="33"/>
      <c r="G132" s="33"/>
      <c r="H132" s="33"/>
      <c r="I132" s="33"/>
      <c r="J132" s="33"/>
    </row>
    <row r="133" spans="1:10" s="20" customFormat="1" ht="12.75">
      <c r="A133" s="33"/>
      <c r="B133" s="106"/>
      <c r="C133" s="107"/>
      <c r="D133" s="33"/>
      <c r="E133" s="109"/>
      <c r="F133" s="33"/>
      <c r="G133" s="33"/>
      <c r="H133" s="33"/>
      <c r="I133" s="33"/>
      <c r="J133" s="33"/>
    </row>
    <row r="134" spans="1:10" s="20" customFormat="1" ht="12.75">
      <c r="A134" s="33"/>
      <c r="B134" s="106"/>
      <c r="C134" s="107"/>
      <c r="D134" s="33"/>
      <c r="E134" s="109"/>
      <c r="F134" s="33"/>
      <c r="G134" s="33"/>
      <c r="H134" s="33"/>
      <c r="I134" s="33"/>
      <c r="J134" s="33"/>
    </row>
    <row r="135" spans="1:10" s="20" customFormat="1" ht="12.75">
      <c r="A135" s="33"/>
      <c r="B135" s="106"/>
      <c r="C135" s="107"/>
      <c r="D135" s="33"/>
      <c r="E135" s="109"/>
      <c r="F135" s="33"/>
      <c r="G135" s="33"/>
      <c r="H135" s="33"/>
      <c r="I135" s="33"/>
      <c r="J135" s="33"/>
    </row>
    <row r="136" spans="1:10" s="20" customFormat="1" ht="12.75">
      <c r="A136" s="33"/>
      <c r="B136" s="106"/>
      <c r="C136" s="107"/>
      <c r="D136" s="33"/>
      <c r="E136" s="109"/>
      <c r="F136" s="33"/>
      <c r="G136" s="33"/>
      <c r="H136" s="33"/>
      <c r="I136" s="33"/>
      <c r="J136" s="33"/>
    </row>
    <row r="137" spans="1:10" s="20" customFormat="1" ht="12.75">
      <c r="A137" s="33"/>
      <c r="B137" s="106"/>
      <c r="C137" s="107"/>
      <c r="D137" s="33"/>
      <c r="E137" s="109"/>
      <c r="F137" s="33"/>
      <c r="G137" s="33"/>
      <c r="H137" s="33"/>
      <c r="I137" s="33"/>
      <c r="J137" s="33"/>
    </row>
    <row r="138" spans="1:10" s="20" customFormat="1" ht="12.75">
      <c r="A138" s="33"/>
      <c r="B138" s="106"/>
      <c r="C138" s="107"/>
      <c r="D138" s="33"/>
      <c r="E138" s="109"/>
      <c r="F138" s="33"/>
      <c r="G138" s="33"/>
      <c r="H138" s="33"/>
      <c r="I138" s="33"/>
      <c r="J138" s="33"/>
    </row>
    <row r="139" spans="1:10" s="20" customFormat="1" ht="12.75">
      <c r="A139" s="33"/>
      <c r="B139" s="106"/>
      <c r="C139" s="107"/>
      <c r="D139" s="33"/>
      <c r="E139" s="109"/>
      <c r="F139" s="33"/>
      <c r="G139" s="33"/>
      <c r="H139" s="33"/>
      <c r="I139" s="33"/>
      <c r="J139" s="33"/>
    </row>
    <row r="140" spans="1:10" s="20" customFormat="1" ht="12.75">
      <c r="A140" s="33"/>
      <c r="B140" s="106"/>
      <c r="C140" s="107"/>
      <c r="D140" s="33"/>
      <c r="E140" s="109"/>
      <c r="F140" s="33"/>
      <c r="G140" s="33"/>
      <c r="H140" s="33"/>
      <c r="I140" s="33"/>
      <c r="J140" s="33"/>
    </row>
    <row r="141" spans="1:10" s="20" customFormat="1" ht="12.75">
      <c r="A141" s="33"/>
      <c r="B141" s="106"/>
      <c r="C141" s="107"/>
      <c r="D141" s="33"/>
      <c r="E141" s="109"/>
      <c r="F141" s="33"/>
      <c r="G141" s="33"/>
      <c r="H141" s="33"/>
      <c r="I141" s="33"/>
      <c r="J141" s="33"/>
    </row>
    <row r="142" spans="1:10" s="20" customFormat="1" ht="12.75">
      <c r="A142" s="33"/>
      <c r="B142" s="106"/>
      <c r="C142" s="107"/>
      <c r="D142" s="33"/>
      <c r="E142" s="109"/>
      <c r="F142" s="33"/>
      <c r="G142" s="33"/>
      <c r="H142" s="33"/>
      <c r="I142" s="33"/>
      <c r="J142" s="33"/>
    </row>
    <row r="143" spans="2:29" s="33" customFormat="1" ht="12.75">
      <c r="B143" s="106"/>
      <c r="C143" s="107"/>
      <c r="E143" s="109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</row>
    <row r="144" spans="3:29" s="33" customFormat="1" ht="12.75">
      <c r="C144" s="107"/>
      <c r="E144" s="109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</row>
    <row r="145" spans="1:19" ht="6" customHeight="1">
      <c r="A145" s="138"/>
      <c r="B145" s="138"/>
      <c r="C145" s="138"/>
      <c r="D145" s="138"/>
      <c r="E145" s="138"/>
      <c r="F145" s="138"/>
      <c r="G145" s="138"/>
      <c r="H145" s="138"/>
      <c r="I145" s="138"/>
      <c r="J145" s="138"/>
      <c r="S145" s="10"/>
    </row>
    <row r="146" spans="1:20" ht="12.75">
      <c r="A146" s="8"/>
      <c r="B146" s="8"/>
      <c r="C146" s="9"/>
      <c r="D146" s="8"/>
      <c r="E146" s="8"/>
      <c r="F146" s="8"/>
      <c r="G146" s="8"/>
      <c r="H146" s="8"/>
      <c r="I146" s="8"/>
      <c r="J146" s="8"/>
      <c r="S146" s="10"/>
      <c r="T146" s="10"/>
    </row>
    <row r="147" spans="1:20" ht="12.75">
      <c r="A147" s="8"/>
      <c r="B147" s="8"/>
      <c r="C147" s="9"/>
      <c r="D147" s="8"/>
      <c r="E147" s="8"/>
      <c r="F147" s="8"/>
      <c r="G147" s="8"/>
      <c r="H147" s="8"/>
      <c r="I147" s="8"/>
      <c r="J147" s="8"/>
      <c r="S147" s="10"/>
      <c r="T147" s="10"/>
    </row>
    <row r="148" spans="1:20" ht="12.75">
      <c r="A148" s="8"/>
      <c r="B148" s="8"/>
      <c r="C148" s="9"/>
      <c r="D148" s="8"/>
      <c r="E148" s="8"/>
      <c r="F148" s="8"/>
      <c r="G148" s="8"/>
      <c r="H148" s="8"/>
      <c r="I148" s="8"/>
      <c r="J148" s="8"/>
      <c r="S148" s="10"/>
      <c r="T148" s="10"/>
    </row>
    <row r="149" spans="1:20" ht="12.75">
      <c r="A149" s="8"/>
      <c r="B149" s="8"/>
      <c r="C149" s="9"/>
      <c r="D149" s="8"/>
      <c r="E149" s="8"/>
      <c r="F149" s="8"/>
      <c r="G149" s="8"/>
      <c r="H149" s="8"/>
      <c r="I149" s="8"/>
      <c r="J149" s="8"/>
      <c r="S149" s="10"/>
      <c r="T149" s="10"/>
    </row>
    <row r="150" spans="1:20" ht="12.75">
      <c r="A150" s="8"/>
      <c r="B150" s="8"/>
      <c r="C150" s="9"/>
      <c r="D150" s="8"/>
      <c r="E150" s="8"/>
      <c r="F150" s="8"/>
      <c r="G150" s="8"/>
      <c r="H150" s="8"/>
      <c r="I150" s="8"/>
      <c r="J150" s="8"/>
      <c r="S150" s="10"/>
      <c r="T150" s="10"/>
    </row>
    <row r="151" spans="1:20" ht="12.75">
      <c r="A151" s="8"/>
      <c r="B151" s="8"/>
      <c r="C151" s="9"/>
      <c r="D151" s="8"/>
      <c r="E151" s="8"/>
      <c r="F151" s="8"/>
      <c r="G151" s="8"/>
      <c r="H151" s="8"/>
      <c r="I151" s="8"/>
      <c r="J151" s="8"/>
      <c r="S151" s="10"/>
      <c r="T151" s="10"/>
    </row>
    <row r="152" spans="1:20" ht="12" customHeight="1">
      <c r="A152" s="8"/>
      <c r="B152" s="8"/>
      <c r="C152" s="9"/>
      <c r="D152" s="8"/>
      <c r="E152" s="8"/>
      <c r="F152" s="8"/>
      <c r="G152" s="8"/>
      <c r="H152" s="8"/>
      <c r="I152" s="8"/>
      <c r="J152" s="8"/>
      <c r="S152" s="10"/>
      <c r="T152" s="10"/>
    </row>
    <row r="153" spans="1:20" ht="12.75">
      <c r="A153" s="8"/>
      <c r="B153" s="8"/>
      <c r="C153" s="9"/>
      <c r="D153" s="8"/>
      <c r="E153" s="8"/>
      <c r="F153" s="8"/>
      <c r="G153" s="8"/>
      <c r="H153" s="8"/>
      <c r="I153" s="8"/>
      <c r="J153" s="8"/>
      <c r="S153" s="10"/>
      <c r="T153" s="10"/>
    </row>
    <row r="154" spans="1:20" ht="12.75">
      <c r="A154" s="8"/>
      <c r="B154" s="8"/>
      <c r="C154" s="9"/>
      <c r="D154" s="8"/>
      <c r="E154" s="8"/>
      <c r="F154" s="8"/>
      <c r="G154" s="8"/>
      <c r="H154" s="8"/>
      <c r="I154" s="8"/>
      <c r="J154" s="8"/>
      <c r="S154" s="10"/>
      <c r="T154" s="10"/>
    </row>
    <row r="155" spans="1:20" ht="12.75">
      <c r="A155" s="8"/>
      <c r="B155" s="8"/>
      <c r="C155" s="9"/>
      <c r="D155" s="8"/>
      <c r="E155" s="8"/>
      <c r="F155" s="8"/>
      <c r="G155" s="8"/>
      <c r="H155" s="8"/>
      <c r="I155" s="8"/>
      <c r="J155" s="8"/>
      <c r="S155" s="10"/>
      <c r="T155" s="10"/>
    </row>
    <row r="156" spans="1:20" ht="12.75">
      <c r="A156" s="8"/>
      <c r="B156" s="8"/>
      <c r="C156" s="9"/>
      <c r="D156" s="8"/>
      <c r="E156" s="8"/>
      <c r="F156" s="8"/>
      <c r="G156" s="8"/>
      <c r="H156" s="8"/>
      <c r="I156" s="8"/>
      <c r="J156" s="8"/>
      <c r="S156" s="10"/>
      <c r="T156" s="10"/>
    </row>
    <row r="157" spans="1:20" ht="12.75">
      <c r="A157" s="8"/>
      <c r="B157" s="8"/>
      <c r="C157" s="9"/>
      <c r="D157" s="8"/>
      <c r="E157" s="8"/>
      <c r="F157" s="8"/>
      <c r="G157" s="8"/>
      <c r="H157" s="8"/>
      <c r="I157" s="8"/>
      <c r="J157" s="8"/>
      <c r="S157" s="10"/>
      <c r="T157" s="10"/>
    </row>
    <row r="158" spans="1:20" ht="12.75">
      <c r="A158" s="8"/>
      <c r="B158" s="8"/>
      <c r="C158" s="9"/>
      <c r="D158" s="8"/>
      <c r="E158" s="8"/>
      <c r="F158" s="8"/>
      <c r="G158" s="8"/>
      <c r="H158" s="8"/>
      <c r="I158" s="8"/>
      <c r="J158" s="8"/>
      <c r="S158" s="10"/>
      <c r="T158" s="10"/>
    </row>
    <row r="159" spans="1:20" ht="12.75">
      <c r="A159" s="8"/>
      <c r="B159" s="8"/>
      <c r="C159" s="9"/>
      <c r="D159" s="8"/>
      <c r="E159" s="8"/>
      <c r="F159" s="8"/>
      <c r="G159" s="8"/>
      <c r="H159" s="8"/>
      <c r="I159" s="8"/>
      <c r="J159" s="8"/>
      <c r="S159" s="10"/>
      <c r="T159" s="10"/>
    </row>
    <row r="160" spans="1:20" ht="12.75">
      <c r="A160" s="8"/>
      <c r="B160" s="8"/>
      <c r="C160" s="9"/>
      <c r="D160" s="8"/>
      <c r="E160" s="8"/>
      <c r="F160" s="8"/>
      <c r="G160" s="8"/>
      <c r="H160" s="8"/>
      <c r="I160" s="8"/>
      <c r="J160" s="8"/>
      <c r="S160" s="10"/>
      <c r="T160" s="10"/>
    </row>
    <row r="161" spans="1:20" ht="12.75">
      <c r="A161" s="8"/>
      <c r="B161" s="8"/>
      <c r="C161" s="9"/>
      <c r="D161" s="8"/>
      <c r="E161" s="8"/>
      <c r="F161" s="8"/>
      <c r="G161" s="8"/>
      <c r="H161" s="8"/>
      <c r="I161" s="8"/>
      <c r="J161" s="8"/>
      <c r="S161" s="10"/>
      <c r="T161" s="10"/>
    </row>
    <row r="162" spans="1:20" ht="12.75">
      <c r="A162" s="8"/>
      <c r="B162" s="8"/>
      <c r="C162" s="9"/>
      <c r="D162" s="8"/>
      <c r="E162" s="8"/>
      <c r="F162" s="8"/>
      <c r="G162" s="8"/>
      <c r="H162" s="8"/>
      <c r="I162" s="8"/>
      <c r="J162" s="8"/>
      <c r="S162" s="10"/>
      <c r="T162" s="10"/>
    </row>
    <row r="163" spans="1:20" ht="12.75">
      <c r="A163" s="8"/>
      <c r="B163" s="8"/>
      <c r="C163" s="9"/>
      <c r="D163" s="8"/>
      <c r="E163" s="8"/>
      <c r="F163" s="8"/>
      <c r="G163" s="8"/>
      <c r="H163" s="8"/>
      <c r="I163" s="8"/>
      <c r="J163" s="8"/>
      <c r="S163" s="10"/>
      <c r="T163" s="10"/>
    </row>
    <row r="164" spans="1:20" ht="12.75">
      <c r="A164" s="8"/>
      <c r="B164" s="8"/>
      <c r="C164" s="9"/>
      <c r="D164" s="8"/>
      <c r="E164" s="8"/>
      <c r="F164" s="8"/>
      <c r="G164" s="8"/>
      <c r="H164" s="8"/>
      <c r="I164" s="8"/>
      <c r="J164" s="8"/>
      <c r="S164" s="10"/>
      <c r="T164" s="10"/>
    </row>
    <row r="165" spans="1:20" ht="12.75">
      <c r="A165" s="8"/>
      <c r="B165" s="8"/>
      <c r="C165" s="9"/>
      <c r="D165" s="8"/>
      <c r="E165" s="8"/>
      <c r="F165" s="8"/>
      <c r="G165" s="8"/>
      <c r="H165" s="8"/>
      <c r="I165" s="8"/>
      <c r="J165" s="8"/>
      <c r="S165" s="10"/>
      <c r="T165" s="10"/>
    </row>
    <row r="166" spans="1:19" ht="12.75">
      <c r="A166" s="8"/>
      <c r="B166" s="8"/>
      <c r="C166" s="9"/>
      <c r="D166" s="8"/>
      <c r="E166" s="8"/>
      <c r="F166" s="8"/>
      <c r="G166" s="8"/>
      <c r="H166" s="8"/>
      <c r="I166" s="8"/>
      <c r="J166" s="8"/>
      <c r="S166" s="10"/>
    </row>
    <row r="167" spans="1:20" ht="12.75">
      <c r="A167" s="8"/>
      <c r="B167" s="8"/>
      <c r="C167" s="9"/>
      <c r="D167" s="8"/>
      <c r="E167" s="8"/>
      <c r="F167" s="8"/>
      <c r="G167" s="8"/>
      <c r="H167" s="8"/>
      <c r="I167" s="8"/>
      <c r="J167" s="8"/>
      <c r="S167" s="10"/>
      <c r="T167" s="10"/>
    </row>
    <row r="168" spans="1:19" ht="12.75">
      <c r="A168" s="8"/>
      <c r="B168" s="8"/>
      <c r="C168" s="9"/>
      <c r="D168" s="8"/>
      <c r="E168" s="8"/>
      <c r="F168" s="8"/>
      <c r="G168" s="8"/>
      <c r="H168" s="8"/>
      <c r="I168" s="8"/>
      <c r="J168" s="8"/>
      <c r="S168" s="10"/>
    </row>
    <row r="169" spans="1:10" ht="6" customHeight="1">
      <c r="A169" s="138"/>
      <c r="B169" s="138"/>
      <c r="C169" s="138"/>
      <c r="D169" s="138"/>
      <c r="E169" s="138"/>
      <c r="F169" s="138"/>
      <c r="G169" s="138"/>
      <c r="H169" s="138"/>
      <c r="I169" s="138"/>
      <c r="J169" s="138"/>
    </row>
    <row r="170" spans="1:10" ht="11.25" customHeight="1">
      <c r="A170" s="159" t="s">
        <v>19</v>
      </c>
      <c r="B170" s="159"/>
      <c r="C170" s="159"/>
      <c r="D170" s="159"/>
      <c r="E170" s="159"/>
      <c r="F170" s="159"/>
      <c r="G170" s="159"/>
      <c r="H170" s="159"/>
      <c r="I170" s="159"/>
      <c r="J170" s="159"/>
    </row>
  </sheetData>
  <sheetProtection/>
  <mergeCells count="11">
    <mergeCell ref="A1:J1"/>
    <mergeCell ref="A2:K2"/>
    <mergeCell ref="D3:H3"/>
    <mergeCell ref="A5:J5"/>
    <mergeCell ref="A10:J10"/>
    <mergeCell ref="Q10:T10"/>
    <mergeCell ref="U10:X10"/>
    <mergeCell ref="Y10:AB10"/>
    <mergeCell ref="E11:J11"/>
    <mergeCell ref="A170:J170"/>
    <mergeCell ref="M10:P10"/>
  </mergeCells>
  <printOptions/>
  <pageMargins left="0.41" right="0.46" top="0.31496062992125984" bottom="0.31496062992125984" header="0.2362204724409449" footer="0.1968503937007874"/>
  <pageSetup horizontalDpi="300" verticalDpi="3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ruffili</dc:creator>
  <cp:keywords/>
  <dc:description/>
  <cp:lastModifiedBy>Marek</cp:lastModifiedBy>
  <cp:lastPrinted>2010-08-01T11:25:04Z</cp:lastPrinted>
  <dcterms:created xsi:type="dcterms:W3CDTF">2008-03-30T08:35:24Z</dcterms:created>
  <dcterms:modified xsi:type="dcterms:W3CDTF">2010-08-02T19:59:45Z</dcterms:modified>
  <cp:category/>
  <cp:version/>
  <cp:contentType/>
  <cp:contentStatus/>
</cp:coreProperties>
</file>